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" windowWidth="15576" windowHeight="11760" activeTab="1"/>
  </bookViews>
  <sheets>
    <sheet name="Титул" sheetId="1" r:id="rId1"/>
    <sheet name="финансирование мероприятий" sheetId="2" r:id="rId2"/>
    <sheet name="Показатели таб. 4" sheetId="6" r:id="rId3"/>
    <sheet name="пояснит.записка" sheetId="7" r:id="rId4"/>
  </sheets>
  <definedNames>
    <definedName name="_xlnm.Print_Titles" localSheetId="1">'финансирование мероприятий'!$A:$D,'финансирование мероприятий'!$1:$4</definedName>
    <definedName name="_xlnm.Print_Area" localSheetId="0">Титул!$A$1:$J$44</definedName>
  </definedNames>
  <calcPr calcId="125725"/>
</workbook>
</file>

<file path=xl/calcChain.xml><?xml version="1.0" encoding="utf-8"?>
<calcChain xmlns="http://schemas.openxmlformats.org/spreadsheetml/2006/main">
  <c r="T41" i="2"/>
  <c r="O95" l="1"/>
  <c r="O96"/>
  <c r="O99"/>
  <c r="O100" s="1"/>
  <c r="F100" s="1"/>
  <c r="O102"/>
  <c r="O103" s="1"/>
  <c r="O105"/>
  <c r="O106"/>
  <c r="O42"/>
  <c r="O43" s="1"/>
  <c r="O48"/>
  <c r="O5"/>
  <c r="O17"/>
  <c r="O7" s="1"/>
  <c r="O12"/>
  <c r="O9"/>
  <c r="L99"/>
  <c r="L102"/>
  <c r="L103" s="1"/>
  <c r="L105"/>
  <c r="L106"/>
  <c r="L95"/>
  <c r="L92"/>
  <c r="L93"/>
  <c r="L86"/>
  <c r="L87"/>
  <c r="K76"/>
  <c r="L76"/>
  <c r="L73"/>
  <c r="L71"/>
  <c r="L58" s="1"/>
  <c r="L55"/>
  <c r="L42"/>
  <c r="L43" s="1"/>
  <c r="L48"/>
  <c r="L9"/>
  <c r="L12"/>
  <c r="L17"/>
  <c r="L7" s="1"/>
  <c r="L78" l="1"/>
  <c r="L77" s="1"/>
  <c r="O23"/>
  <c r="O16" s="1"/>
  <c r="O6" s="1"/>
  <c r="L22"/>
  <c r="L23" s="1"/>
  <c r="L96"/>
  <c r="L16"/>
  <c r="L6" s="1"/>
  <c r="K95"/>
  <c r="N95"/>
  <c r="Z95"/>
  <c r="AO95"/>
  <c r="AL9" i="6"/>
  <c r="AF9"/>
  <c r="AC9"/>
  <c r="Z9"/>
  <c r="W9"/>
  <c r="T9"/>
  <c r="Q9"/>
  <c r="E35"/>
  <c r="O15" i="2" l="1"/>
  <c r="L15"/>
  <c r="I42"/>
  <c r="I22" s="1"/>
  <c r="I48"/>
  <c r="I53" s="1"/>
  <c r="I75"/>
  <c r="I86"/>
  <c r="I87"/>
  <c r="I92"/>
  <c r="I93"/>
  <c r="I9"/>
  <c r="F9" s="1"/>
  <c r="I12"/>
  <c r="F12" s="1"/>
  <c r="I17"/>
  <c r="I7" s="1"/>
  <c r="I99"/>
  <c r="I102"/>
  <c r="I103" s="1"/>
  <c r="F103" s="1"/>
  <c r="I105"/>
  <c r="F105" s="1"/>
  <c r="F106" s="1"/>
  <c r="I106"/>
  <c r="F99"/>
  <c r="F25"/>
  <c r="F26"/>
  <c r="F28"/>
  <c r="F29"/>
  <c r="F38"/>
  <c r="F34" s="1"/>
  <c r="F40"/>
  <c r="F41"/>
  <c r="F48"/>
  <c r="F53" s="1"/>
  <c r="F51"/>
  <c r="F52"/>
  <c r="F72"/>
  <c r="F73"/>
  <c r="F80"/>
  <c r="F81"/>
  <c r="F86"/>
  <c r="F87"/>
  <c r="F89"/>
  <c r="F92" s="1"/>
  <c r="F90"/>
  <c r="F93" s="1"/>
  <c r="F17"/>
  <c r="F7" s="1"/>
  <c r="K42"/>
  <c r="K43" s="1"/>
  <c r="N42"/>
  <c r="N43" s="1"/>
  <c r="Q42"/>
  <c r="Q43" s="1"/>
  <c r="T42"/>
  <c r="T43" s="1"/>
  <c r="W42"/>
  <c r="W43" s="1"/>
  <c r="Z42"/>
  <c r="Z43" s="1"/>
  <c r="AC42"/>
  <c r="AC43" s="1"/>
  <c r="AF42"/>
  <c r="AF43" s="1"/>
  <c r="AI42"/>
  <c r="AI43" s="1"/>
  <c r="AL42"/>
  <c r="AL43" s="1"/>
  <c r="AO42"/>
  <c r="AO43"/>
  <c r="H42"/>
  <c r="E40"/>
  <c r="E41"/>
  <c r="AO78"/>
  <c r="AO77" s="1"/>
  <c r="AO71"/>
  <c r="AO58" s="1"/>
  <c r="K9"/>
  <c r="N9"/>
  <c r="Q9"/>
  <c r="T9"/>
  <c r="W9"/>
  <c r="Z9"/>
  <c r="AC9"/>
  <c r="AF9"/>
  <c r="AI9"/>
  <c r="AL9"/>
  <c r="AO9"/>
  <c r="H9"/>
  <c r="K12"/>
  <c r="N12"/>
  <c r="Q12"/>
  <c r="T12"/>
  <c r="W12"/>
  <c r="Z12"/>
  <c r="AC12"/>
  <c r="AF12"/>
  <c r="AI12"/>
  <c r="AL12"/>
  <c r="AO12"/>
  <c r="H12"/>
  <c r="K105"/>
  <c r="N105"/>
  <c r="Q105"/>
  <c r="T105"/>
  <c r="W105"/>
  <c r="Z105"/>
  <c r="AC105"/>
  <c r="AF105"/>
  <c r="AI105"/>
  <c r="AL105"/>
  <c r="AO105"/>
  <c r="K106"/>
  <c r="N106"/>
  <c r="Q106"/>
  <c r="T106"/>
  <c r="W106"/>
  <c r="Z106"/>
  <c r="AC106"/>
  <c r="AF106"/>
  <c r="AI106"/>
  <c r="AL106"/>
  <c r="AO106"/>
  <c r="H106"/>
  <c r="H105"/>
  <c r="K86"/>
  <c r="N86"/>
  <c r="Q86"/>
  <c r="T86"/>
  <c r="W86"/>
  <c r="Z86"/>
  <c r="AC86"/>
  <c r="AF86"/>
  <c r="AI86"/>
  <c r="AL86"/>
  <c r="AO86"/>
  <c r="K87"/>
  <c r="N87"/>
  <c r="Q87"/>
  <c r="T87"/>
  <c r="W87"/>
  <c r="Z87"/>
  <c r="AC87"/>
  <c r="AF87"/>
  <c r="AI87"/>
  <c r="AL87"/>
  <c r="AO87"/>
  <c r="H87"/>
  <c r="H86"/>
  <c r="W92"/>
  <c r="Z92"/>
  <c r="AC92"/>
  <c r="AF92"/>
  <c r="AI92"/>
  <c r="AL92"/>
  <c r="AO92"/>
  <c r="W93"/>
  <c r="Z93"/>
  <c r="AC93"/>
  <c r="AF93"/>
  <c r="AI93"/>
  <c r="AL93"/>
  <c r="AO93"/>
  <c r="H92"/>
  <c r="K92"/>
  <c r="N92"/>
  <c r="Q92"/>
  <c r="H93"/>
  <c r="K93"/>
  <c r="N93"/>
  <c r="Q93"/>
  <c r="T93"/>
  <c r="T92"/>
  <c r="E12" l="1"/>
  <c r="F75"/>
  <c r="F95" s="1"/>
  <c r="I95"/>
  <c r="F23"/>
  <c r="F102"/>
  <c r="I50"/>
  <c r="I23"/>
  <c r="F22"/>
  <c r="I76"/>
  <c r="I96" s="1"/>
  <c r="F42"/>
  <c r="F43"/>
  <c r="I43"/>
  <c r="E86"/>
  <c r="K17"/>
  <c r="K7" s="1"/>
  <c r="N17"/>
  <c r="N7" s="1"/>
  <c r="Q17"/>
  <c r="Q7" s="1"/>
  <c r="T17"/>
  <c r="W17"/>
  <c r="W7" s="1"/>
  <c r="Z17"/>
  <c r="Z7" s="1"/>
  <c r="AC17"/>
  <c r="AC7" s="1"/>
  <c r="AF17"/>
  <c r="AF7" s="1"/>
  <c r="AI17"/>
  <c r="AI7" s="1"/>
  <c r="AL17"/>
  <c r="AL7" s="1"/>
  <c r="AO17"/>
  <c r="AO7" s="1"/>
  <c r="H17"/>
  <c r="H7" s="1"/>
  <c r="H99"/>
  <c r="E90"/>
  <c r="E93" s="1"/>
  <c r="E89"/>
  <c r="E92" s="1"/>
  <c r="K48"/>
  <c r="N48"/>
  <c r="N50" s="1"/>
  <c r="N55" s="1"/>
  <c r="Q48"/>
  <c r="Q53" s="1"/>
  <c r="T48"/>
  <c r="T50" s="1"/>
  <c r="T55" s="1"/>
  <c r="W48"/>
  <c r="W50" s="1"/>
  <c r="W55" s="1"/>
  <c r="Z48"/>
  <c r="Z50" s="1"/>
  <c r="Z55" s="1"/>
  <c r="AC48"/>
  <c r="AC53" s="1"/>
  <c r="AF48"/>
  <c r="AF53" s="1"/>
  <c r="AI48"/>
  <c r="AI50" s="1"/>
  <c r="AI55" s="1"/>
  <c r="AL48"/>
  <c r="AL50" s="1"/>
  <c r="AL55" s="1"/>
  <c r="AO48"/>
  <c r="AO53" s="1"/>
  <c r="AO96" s="1"/>
  <c r="H48"/>
  <c r="H50" s="1"/>
  <c r="H55" s="1"/>
  <c r="E52"/>
  <c r="E51"/>
  <c r="I55" l="1"/>
  <c r="F50"/>
  <c r="F55" s="1"/>
  <c r="F76"/>
  <c r="F96" s="1"/>
  <c r="I78"/>
  <c r="I71"/>
  <c r="I58" s="1"/>
  <c r="I16"/>
  <c r="T7"/>
  <c r="E9"/>
  <c r="AI22"/>
  <c r="AI23" s="1"/>
  <c r="E42"/>
  <c r="G42" s="1"/>
  <c r="Q50"/>
  <c r="Q55" s="1"/>
  <c r="E17"/>
  <c r="E7" s="1"/>
  <c r="E105"/>
  <c r="AC50"/>
  <c r="AC55" s="1"/>
  <c r="AO50"/>
  <c r="AO55" s="1"/>
  <c r="H53"/>
  <c r="T53"/>
  <c r="E48"/>
  <c r="E53" s="1"/>
  <c r="AF50"/>
  <c r="AF55" s="1"/>
  <c r="AI53"/>
  <c r="W53"/>
  <c r="W97" s="1"/>
  <c r="E97" s="1"/>
  <c r="K53"/>
  <c r="K50"/>
  <c r="K55" s="1"/>
  <c r="AL53"/>
  <c r="Z53"/>
  <c r="N53"/>
  <c r="I57" l="1"/>
  <c r="I77"/>
  <c r="F78"/>
  <c r="F57" s="1"/>
  <c r="I15"/>
  <c r="F15" s="1"/>
  <c r="F16"/>
  <c r="F6" s="1"/>
  <c r="I6"/>
  <c r="F71"/>
  <c r="F58" s="1"/>
  <c r="E50"/>
  <c r="E55" s="1"/>
  <c r="AO22"/>
  <c r="I56" l="1"/>
  <c r="I5" s="1"/>
  <c r="F77"/>
  <c r="F56" s="1"/>
  <c r="AO23"/>
  <c r="AO16" s="1"/>
  <c r="AO15" s="1"/>
  <c r="AO6" l="1"/>
  <c r="E72" l="1"/>
  <c r="Q102" l="1"/>
  <c r="Q103" s="1"/>
  <c r="T102"/>
  <c r="Q100"/>
  <c r="L57" l="1"/>
  <c r="L56"/>
  <c r="L5" s="1"/>
  <c r="F5" s="1"/>
  <c r="AO56"/>
  <c r="AO5" s="1"/>
  <c r="AO57"/>
  <c r="E80"/>
  <c r="E81"/>
  <c r="K73"/>
  <c r="K96" s="1"/>
  <c r="N73"/>
  <c r="N96" s="1"/>
  <c r="Q73"/>
  <c r="W73"/>
  <c r="Z73"/>
  <c r="Z96" s="1"/>
  <c r="AC73"/>
  <c r="AF73"/>
  <c r="AI73"/>
  <c r="H73"/>
  <c r="Z71" l="1"/>
  <c r="Z58" s="1"/>
  <c r="Z78"/>
  <c r="Z77" s="1"/>
  <c r="N71"/>
  <c r="N58" s="1"/>
  <c r="N78"/>
  <c r="N77" s="1"/>
  <c r="AL75"/>
  <c r="AL95" s="1"/>
  <c r="E73"/>
  <c r="H75"/>
  <c r="H95" s="1"/>
  <c r="AC75"/>
  <c r="AC95" s="1"/>
  <c r="Q75"/>
  <c r="Q95" s="1"/>
  <c r="AF75"/>
  <c r="AF95" s="1"/>
  <c r="T75"/>
  <c r="T95" s="1"/>
  <c r="AI75"/>
  <c r="AI95" s="1"/>
  <c r="W75"/>
  <c r="W95" s="1"/>
  <c r="K71"/>
  <c r="K58" s="1"/>
  <c r="K102"/>
  <c r="N102"/>
  <c r="W102"/>
  <c r="Z102"/>
  <c r="AC102"/>
  <c r="AF102"/>
  <c r="AI102"/>
  <c r="AL102"/>
  <c r="AO102"/>
  <c r="H102"/>
  <c r="K99"/>
  <c r="N99"/>
  <c r="T99"/>
  <c r="W99"/>
  <c r="W100" s="1"/>
  <c r="Z99"/>
  <c r="AC99"/>
  <c r="AF99"/>
  <c r="AI99"/>
  <c r="AL99"/>
  <c r="AO99"/>
  <c r="K22"/>
  <c r="K23" s="1"/>
  <c r="K16" s="1"/>
  <c r="K15" s="1"/>
  <c r="W22"/>
  <c r="AF22"/>
  <c r="AF23" s="1"/>
  <c r="H22"/>
  <c r="E38"/>
  <c r="K78" l="1"/>
  <c r="K77" s="1"/>
  <c r="Q76"/>
  <c r="Q96" s="1"/>
  <c r="AI76"/>
  <c r="AI96" s="1"/>
  <c r="AC76"/>
  <c r="AC96" s="1"/>
  <c r="AL76"/>
  <c r="AL96" s="1"/>
  <c r="W76"/>
  <c r="AF76"/>
  <c r="AF96" s="1"/>
  <c r="T76"/>
  <c r="T96" s="1"/>
  <c r="N56"/>
  <c r="E75"/>
  <c r="H76"/>
  <c r="H96" s="1"/>
  <c r="E34"/>
  <c r="E87"/>
  <c r="W23"/>
  <c r="W16" s="1"/>
  <c r="W15" s="1"/>
  <c r="H23"/>
  <c r="E99"/>
  <c r="T22"/>
  <c r="Q22"/>
  <c r="E102"/>
  <c r="G102" s="1"/>
  <c r="Z22"/>
  <c r="AL22"/>
  <c r="H43"/>
  <c r="AC22"/>
  <c r="T71" l="1"/>
  <c r="T58" s="1"/>
  <c r="T78"/>
  <c r="T77" s="1"/>
  <c r="W71"/>
  <c r="W58" s="1"/>
  <c r="W78"/>
  <c r="W77" s="1"/>
  <c r="AC78"/>
  <c r="AC77" s="1"/>
  <c r="AC71"/>
  <c r="AC58" s="1"/>
  <c r="Q71"/>
  <c r="Q58" s="1"/>
  <c r="Q78"/>
  <c r="Q77" s="1"/>
  <c r="AF71"/>
  <c r="AF58" s="1"/>
  <c r="AF78"/>
  <c r="AF77" s="1"/>
  <c r="AL71"/>
  <c r="AL58" s="1"/>
  <c r="AL78"/>
  <c r="AL77" s="1"/>
  <c r="AI78"/>
  <c r="AI77" s="1"/>
  <c r="AI16"/>
  <c r="AI15" s="1"/>
  <c r="AI71"/>
  <c r="AI58" s="1"/>
  <c r="AF16"/>
  <c r="AF15" s="1"/>
  <c r="H16"/>
  <c r="H78"/>
  <c r="H71"/>
  <c r="H58" s="1"/>
  <c r="N5"/>
  <c r="AC56"/>
  <c r="AC5" s="1"/>
  <c r="AL56"/>
  <c r="AL5" s="1"/>
  <c r="Z56"/>
  <c r="Z5" s="1"/>
  <c r="K56"/>
  <c r="K5" s="1"/>
  <c r="W6"/>
  <c r="AF6"/>
  <c r="T23"/>
  <c r="T16" s="1"/>
  <c r="T15" s="1"/>
  <c r="T5"/>
  <c r="N57"/>
  <c r="K57"/>
  <c r="E22"/>
  <c r="G22" s="1"/>
  <c r="E76"/>
  <c r="E96" s="1"/>
  <c r="E95" s="1"/>
  <c r="N16"/>
  <c r="N15" s="1"/>
  <c r="Q23"/>
  <c r="Q16" s="1"/>
  <c r="Q15" s="1"/>
  <c r="AC23"/>
  <c r="AC16" s="1"/>
  <c r="AC15" s="1"/>
  <c r="AL23"/>
  <c r="AL16" s="1"/>
  <c r="AL15" s="1"/>
  <c r="Z23"/>
  <c r="Z16" s="1"/>
  <c r="Z15" s="1"/>
  <c r="E25"/>
  <c r="G25" s="1"/>
  <c r="E16" l="1"/>
  <c r="G16" s="1"/>
  <c r="E71"/>
  <c r="W56"/>
  <c r="W5" s="1"/>
  <c r="W57"/>
  <c r="T56"/>
  <c r="T57"/>
  <c r="Q56"/>
  <c r="Q5" s="1"/>
  <c r="Q57"/>
  <c r="AL57"/>
  <c r="AC57"/>
  <c r="Z57"/>
  <c r="AF56"/>
  <c r="AF5" s="1"/>
  <c r="AF57"/>
  <c r="Z6"/>
  <c r="AC6"/>
  <c r="N6"/>
  <c r="Q6"/>
  <c r="K6"/>
  <c r="T6"/>
  <c r="AL6"/>
  <c r="Z103"/>
  <c r="AC103"/>
  <c r="AF103"/>
  <c r="AI103"/>
  <c r="AL103"/>
  <c r="AO103"/>
  <c r="T103"/>
  <c r="W103"/>
  <c r="E106" l="1"/>
  <c r="E29"/>
  <c r="E28"/>
  <c r="E43" s="1"/>
  <c r="G43" s="1"/>
  <c r="E26"/>
  <c r="G26" s="1"/>
  <c r="E23" l="1"/>
  <c r="G23" s="1"/>
  <c r="H103"/>
  <c r="K103"/>
  <c r="N103"/>
  <c r="H15" l="1"/>
  <c r="E15" s="1"/>
  <c r="G15" s="1"/>
  <c r="E6"/>
  <c r="G6" s="1"/>
  <c r="H6"/>
  <c r="AI5"/>
  <c r="H77"/>
  <c r="E103"/>
  <c r="G103" s="1"/>
  <c r="N100"/>
  <c r="E100" s="1"/>
  <c r="E58" l="1"/>
  <c r="AI57"/>
  <c r="AI6"/>
  <c r="E77"/>
  <c r="E56" s="1"/>
  <c r="H56"/>
  <c r="H5" s="1"/>
  <c r="E5" s="1"/>
  <c r="G5" s="1"/>
  <c r="AI56" l="1"/>
  <c r="H57"/>
  <c r="E78"/>
  <c r="E57" s="1"/>
</calcChain>
</file>

<file path=xl/comments1.xml><?xml version="1.0" encoding="utf-8"?>
<comments xmlns="http://schemas.openxmlformats.org/spreadsheetml/2006/main">
  <authors>
    <author>TureyskayEE</author>
  </authors>
  <commentList>
    <comment ref="K11" authorId="0">
      <text>
        <r>
          <rPr>
            <b/>
            <sz val="14"/>
            <color indexed="81"/>
            <rFont val="Times New Roman"/>
            <family val="1"/>
            <charset val="204"/>
          </rPr>
          <t>при заполнении таблиц формы Графика, необходимо обратить внимание на примечания.</t>
        </r>
      </text>
    </comment>
  </commentList>
</comments>
</file>

<file path=xl/sharedStrings.xml><?xml version="1.0" encoding="utf-8"?>
<sst xmlns="http://schemas.openxmlformats.org/spreadsheetml/2006/main" count="319" uniqueCount="134">
  <si>
    <t>№ п/п</t>
  </si>
  <si>
    <t>Наименование мероприятий программы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</si>
  <si>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</si>
  <si>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</si>
  <si>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</si>
  <si>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</si>
  <si>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</si>
  <si>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</si>
  <si>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</si>
  <si>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</si>
  <si>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</si>
  <si>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</si>
  <si>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</si>
  <si>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</si>
  <si>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%</t>
  </si>
  <si>
    <t>план</t>
  </si>
  <si>
    <t>факт</t>
  </si>
  <si>
    <t>1.1.</t>
  </si>
  <si>
    <t>всего:</t>
  </si>
  <si>
    <t>федеральный бюджет</t>
  </si>
  <si>
    <t>бюджет автономного округа</t>
  </si>
  <si>
    <t>1.2.</t>
  </si>
  <si>
    <t>В том числе:</t>
  </si>
  <si>
    <t>прочие расходы</t>
  </si>
  <si>
    <t>Всего:</t>
  </si>
  <si>
    <t>программы Нижневартовского района</t>
  </si>
  <si>
    <t xml:space="preserve"> ГРАФИК </t>
  </si>
  <si>
    <t>бюджет района</t>
  </si>
  <si>
    <t>бюджеты поселений района</t>
  </si>
  <si>
    <t>Наименование показателей результатов</t>
  </si>
  <si>
    <t>Специалист департамента финансов администрации района</t>
  </si>
  <si>
    <t xml:space="preserve">Лимиты бюджетных ассигнований и финансирование сверены: </t>
  </si>
  <si>
    <t>Подпрограмма I</t>
  </si>
  <si>
    <t>иные внебюджетные источники</t>
  </si>
  <si>
    <t>ВСЕГО по муниципальной программе:</t>
  </si>
  <si>
    <t>инвестиции в объекты государственной и муниципальной собственности</t>
  </si>
  <si>
    <t>в разрезе соисполнителей</t>
  </si>
  <si>
    <t>Результат реализации программы **</t>
  </si>
  <si>
    <t>Ответ ственный испол нитель</t>
  </si>
  <si>
    <t>управление экологии и природопользования администрации района</t>
  </si>
  <si>
    <t>1.3.</t>
  </si>
  <si>
    <t>1.4.</t>
  </si>
  <si>
    <t>Реализации программы деятельности Районной общественной экологической организации "Родник"</t>
  </si>
  <si>
    <t>1.5.</t>
  </si>
  <si>
    <t>Задача 1 «Развитие системы экологического образования, просвещения и формирование экологической культуры населения на территории района»</t>
  </si>
  <si>
    <t>Задача 2 «Развитие и совершенствование Нормативно-правовой и методической базы в области обращения с отходами»</t>
  </si>
  <si>
    <t>Разработка и принятие нормативных правовых актов администрации района в области обра-щения с отходами</t>
  </si>
  <si>
    <t>__________________________</t>
  </si>
  <si>
    <t>Исп.</t>
  </si>
  <si>
    <t>управление образования и молодежной политики администрации района</t>
  </si>
  <si>
    <t>муниципальное казенное учреждение «Управление капитального строительства по застройке Нижневартовского района»</t>
  </si>
  <si>
    <t>Управление культуры администрации района</t>
  </si>
  <si>
    <t>Таблица 4</t>
  </si>
  <si>
    <t xml:space="preserve">Целевые показатели муниципальной программы </t>
  </si>
  <si>
    <t>Базовый показатель на начало реализации муниципальной программы</t>
  </si>
  <si>
    <t>в том числе</t>
  </si>
  <si>
    <t>Количество проведенных природоохранных, эколого-просветительских и эколого-образовательных мероприятий, единиц</t>
  </si>
  <si>
    <t>4</t>
  </si>
  <si>
    <t>Доля ликвидированных и рекультивированных мест захламления отходами, % от общего количества выявленных мест захламления отходами</t>
  </si>
  <si>
    <t>Доля населения, вовлеченного в экологические  мероприятия, от общего числа жителей района, %</t>
  </si>
  <si>
    <t>Всего по муниципальной программе (в разрезе исполнителей):</t>
  </si>
  <si>
    <t>всего</t>
  </si>
  <si>
    <t>Причина отклонения плановых показателей от фактических</t>
  </si>
  <si>
    <t xml:space="preserve">всего: </t>
  </si>
  <si>
    <t>1.5.1.</t>
  </si>
  <si>
    <t xml:space="preserve">Цель: сохранение благоприятной окружающей среды и биологического разнообразия в интересах настоящего и будущих поколений </t>
  </si>
  <si>
    <t>управление экологии и природопользования администрации района, управление культуры администрации района,  управление образования и молодежной политики администрации района</t>
  </si>
  <si>
    <t xml:space="preserve">Подготовка и проведение международной экологической акции «Спасти и сохранить» </t>
  </si>
  <si>
    <t>ИТОГО по основному мероприятию 1.1.:</t>
  </si>
  <si>
    <t>ИТОГО по основному мероприятию 1.2.:</t>
  </si>
  <si>
    <t>ИТОГО по основному мероприятию 1.3.:</t>
  </si>
  <si>
    <t>Организация и проведение экологического мониторинга за состоянием окружающей среды на территории района</t>
  </si>
  <si>
    <t>ИТОГО по основному мероприятию 1.4.:</t>
  </si>
  <si>
    <t>Источник финансирования</t>
  </si>
  <si>
    <t>ИТОГО по основному мероприятию 1.5.:</t>
  </si>
  <si>
    <t>Управление экологии и природопользования</t>
  </si>
  <si>
    <t>Оснащение эколого-биологических лабораторий</t>
  </si>
  <si>
    <t xml:space="preserve"> реализации  муниципальной </t>
  </si>
  <si>
    <t>49 48 08</t>
  </si>
  <si>
    <t>Проектирование объекта «Рекультивация земельного участка, расположенного в районе водозабора города Нижневартовска в водоохраной зоне р. Вах за территорией бывшего кирпичного завода № 2, непосредственно прилегающей с северо-восточной стороны к земельному участку с кадастровым номером 86:04:0000001:595»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</si>
  <si>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</si>
  <si>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1.2.2.</t>
  </si>
  <si>
    <t>бюджет округа</t>
  </si>
  <si>
    <t>2018 год</t>
  </si>
  <si>
    <t>1.1.10.</t>
  </si>
  <si>
    <t>1.1.11.</t>
  </si>
  <si>
    <t>1.1.12.</t>
  </si>
  <si>
    <t>1.3.1.</t>
  </si>
  <si>
    <t>1.3.2.</t>
  </si>
  <si>
    <t>Разработка проектной документации «Зоны санитарной охраны источников подземного водоснабжения питьевого назначения в д. Вампугол, с. БылиноНижневартовского района»</t>
  </si>
  <si>
    <t>Изготовление экохроники «В объятиях родной природы»</t>
  </si>
  <si>
    <t>1.1.13.</t>
  </si>
  <si>
    <t>Эффективность расходования бюджетных средств, %</t>
  </si>
  <si>
    <t>Значение показателя на 2018 год</t>
  </si>
  <si>
    <t xml:space="preserve"> </t>
  </si>
  <si>
    <t>Эффективность осуществления отдельных государственных полномочий Ханты-Мансийского автономного округа – Югры в сфере обращения с твердыми коммунальными отходами, %</t>
  </si>
  <si>
    <t>"Обеспечение экологической безопасности в Нижневартовском районе на 2018–2025 годы и на период до 2030 года"</t>
  </si>
  <si>
    <t>наименование муниципальной программы</t>
  </si>
  <si>
    <t>1.</t>
  </si>
  <si>
    <t>Результаты реализации муниципальной программы</t>
  </si>
  <si>
    <t>2.</t>
  </si>
  <si>
    <t>Информация о контрактной системе в сфере закупок:</t>
  </si>
  <si>
    <t>2.1.</t>
  </si>
  <si>
    <t xml:space="preserve">объем закупок, тыс. рублей  </t>
  </si>
  <si>
    <t>2.2.</t>
  </si>
  <si>
    <t>количество заявок, единиц</t>
  </si>
  <si>
    <t>2.3.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</si>
  <si>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</si>
  <si>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2.4.</t>
  </si>
  <si>
    <t>сумма экономии по итогам закупок, предложения по перераспределению сэкономленных средств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</si>
  <si>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</si>
  <si>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</si>
  <si>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4.</t>
  </si>
  <si>
    <t xml:space="preserve">Наличие, объемы и состояние объектов незавершенного строительства, в том числе:
местный бюджет </t>
  </si>
  <si>
    <t xml:space="preserve"> -</t>
  </si>
  <si>
    <t>привлеченные средства</t>
  </si>
  <si>
    <t>тел. 49 48 08</t>
  </si>
  <si>
    <t>"Обеспечение экологической безопасности в Нижневартовском районе 2018–2025 годы и на период до 2030 года"</t>
  </si>
  <si>
    <r>
      <t xml:space="preserve">Пояснения к отчету о </t>
    </r>
    <r>
      <rPr>
        <b/>
        <sz val="18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</si>
  <si>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И.о. начальника управления экологии и природопользования администрации района</t>
  </si>
  <si>
    <t>А.С. Красников</t>
  </si>
  <si>
    <t>И.о. начальника управления           экологии и природопользования администрации района</t>
  </si>
  <si>
    <r>
      <t xml:space="preserve"> - разработка проектной документации «Зоны санитарной охраны источников подземного водоснабжения питьевого назначения на территории Нижневартовского района», заключен контракт от 04.12.2017 с АО «НижневартовскНИПИнефть», срок исполнения 04.07.2018. </t>
    </r>
    <r>
      <rPr>
        <b/>
        <i/>
        <sz val="16"/>
        <rFont val="Times New Roman"/>
        <family val="1"/>
        <charset val="204"/>
      </rPr>
      <t>Сумма контракта – 605,34 тыс. рублей;</t>
    </r>
    <r>
      <rPr>
        <sz val="16"/>
        <rFont val="Times New Roman"/>
        <family val="1"/>
        <charset val="204"/>
      </rPr>
      <t xml:space="preserve">
-проектирование объекта «Рекультивация земельного участка, расположенного в районе водозабора города Нижневартовска в водоохраной зоне р. Вах".  Муниципальный контракт заключен с ЗАО «СибНИПИРП» от 08.07.2016, срок исполнения контракта – 05.05.2017, контракт не исполнен. ЗАО «СибНИПИРП» обратилось в арбитражный суд о признании экспертного заключения гос. экологической экспертизы недействительным. </t>
    </r>
    <r>
      <rPr>
        <b/>
        <i/>
        <sz val="16"/>
        <rFont val="Times New Roman"/>
        <family val="1"/>
        <charset val="204"/>
      </rPr>
      <t>Сумма финансирования на 2018 год – 700,0 тыс.рублей;</t>
    </r>
    <r>
      <rPr>
        <sz val="16"/>
        <rFont val="Times New Roman"/>
        <family val="1"/>
        <charset val="204"/>
      </rPr>
      <t xml:space="preserve">
- проектирование объекта «Полигон отходов строительства и ремонта, твердых коммунальных отходов в городском поселении Новоаганск». Муниципальный контракт заключен с ООО «СТРОЙПРОЕКТ» от 05.10.2016, срок исполнения контракта – 05.05.2017, работы ведутся. </t>
    </r>
    <r>
      <rPr>
        <b/>
        <i/>
        <sz val="16"/>
        <rFont val="Times New Roman"/>
        <family val="1"/>
        <charset val="204"/>
      </rPr>
      <t>Сумма финансироваиня на 2018 год - 2 416,95тыс.руб.</t>
    </r>
    <r>
      <rPr>
        <sz val="16"/>
        <rFont val="Times New Roman"/>
        <family val="1"/>
        <charset val="204"/>
      </rPr>
      <t xml:space="preserve">
</t>
    </r>
  </si>
  <si>
    <t>И.о. начальника управления экологии и природопользования</t>
  </si>
  <si>
    <t>График реализации муниципальной программы "Обеспечение экологической безопасности в Нижневартовском районе на 2018–2025 годы и на период до 2030 года" за март 2018 года</t>
  </si>
  <si>
    <t>Начальник отдела природоохранных программ и мероприятий</t>
  </si>
  <si>
    <t>В.Г. Закирова</t>
  </si>
  <si>
    <t>за март 2018 года</t>
  </si>
  <si>
    <t>Экологическое просвещение населения на территории района</t>
  </si>
  <si>
    <t>Развитие и совершенствование нормативно-правовой и методической базы в сфере обращения с твердыми коммунальными отходам</t>
  </si>
  <si>
    <t xml:space="preserve">Снижение негативного воздействия на окружающую среду </t>
  </si>
  <si>
    <t>Проектирование и строительство объектов для размещения отходов</t>
  </si>
  <si>
    <t>Проектирование объекта «Полигон отходов строительства и ремонта, твердых коммунальных отходов в городском поселении Новоаганск»</t>
  </si>
  <si>
    <t xml:space="preserve">управление культуры администрации района </t>
  </si>
</sst>
</file>

<file path=xl/styles.xml><?xml version="1.0" encoding="utf-8"?>
<styleSheet xmlns="http://schemas.openxmlformats.org/spreadsheetml/2006/main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0.0"/>
  </numFmts>
  <fonts count="3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u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5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8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vertical="top"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right"/>
    </xf>
    <xf numFmtId="2" fontId="17" fillId="0" borderId="0" xfId="0" applyNumberFormat="1" applyFont="1" applyAlignment="1">
      <alignment horizontal="center" vertical="center"/>
    </xf>
    <xf numFmtId="2" fontId="17" fillId="0" borderId="0" xfId="0" applyNumberFormat="1" applyFont="1"/>
    <xf numFmtId="2" fontId="1" fillId="0" borderId="0" xfId="0" applyNumberFormat="1" applyFont="1"/>
    <xf numFmtId="2" fontId="20" fillId="0" borderId="0" xfId="0" applyNumberFormat="1" applyFont="1"/>
    <xf numFmtId="1" fontId="21" fillId="0" borderId="1" xfId="0" applyNumberFormat="1" applyFont="1" applyBorder="1" applyAlignment="1">
      <alignment horizontal="center" vertical="top" wrapText="1"/>
    </xf>
    <xf numFmtId="2" fontId="1" fillId="0" borderId="0" xfId="0" applyNumberFormat="1" applyFont="1" applyAlignment="1">
      <alignment horizontal="center"/>
    </xf>
    <xf numFmtId="1" fontId="1" fillId="0" borderId="1" xfId="1" applyNumberFormat="1" applyFont="1" applyBorder="1" applyAlignment="1">
      <alignment horizontal="center" vertical="top" wrapText="1"/>
    </xf>
    <xf numFmtId="2" fontId="19" fillId="0" borderId="0" xfId="0" applyNumberFormat="1" applyFont="1" applyFill="1" applyBorder="1" applyAlignment="1">
      <alignment horizontal="justify" vertical="top"/>
    </xf>
    <xf numFmtId="2" fontId="19" fillId="0" borderId="0" xfId="0" applyNumberFormat="1" applyFont="1" applyFill="1" applyBorder="1" applyAlignment="1" applyProtection="1">
      <alignment vertical="center"/>
    </xf>
    <xf numFmtId="2" fontId="19" fillId="0" borderId="0" xfId="0" applyNumberFormat="1" applyFont="1" applyFill="1" applyAlignment="1" applyProtection="1">
      <alignment vertical="center"/>
    </xf>
    <xf numFmtId="2" fontId="19" fillId="0" borderId="0" xfId="0" applyNumberFormat="1" applyFont="1" applyFill="1" applyAlignment="1" applyProtection="1">
      <alignment horizontal="left" vertical="center"/>
    </xf>
    <xf numFmtId="2" fontId="19" fillId="0" borderId="0" xfId="0" applyNumberFormat="1" applyFont="1" applyFill="1" applyAlignment="1" applyProtection="1">
      <alignment horizontal="right" vertical="center"/>
    </xf>
    <xf numFmtId="2" fontId="19" fillId="0" borderId="0" xfId="1" applyNumberFormat="1" applyFont="1" applyFill="1" applyBorder="1" applyAlignment="1" applyProtection="1">
      <alignment vertical="center" wrapText="1"/>
    </xf>
    <xf numFmtId="2" fontId="1" fillId="0" borderId="0" xfId="0" applyNumberFormat="1" applyFont="1" applyFill="1" applyBorder="1" applyAlignment="1" applyProtection="1">
      <alignment horizontal="left"/>
    </xf>
    <xf numFmtId="2" fontId="20" fillId="0" borderId="1" xfId="0" applyNumberFormat="1" applyFont="1" applyBorder="1" applyAlignment="1">
      <alignment horizontal="center" vertical="top" wrapText="1"/>
    </xf>
    <xf numFmtId="1" fontId="24" fillId="0" borderId="0" xfId="0" applyNumberFormat="1" applyFont="1" applyBorder="1" applyAlignment="1">
      <alignment horizontal="justify" vertical="top" wrapText="1"/>
    </xf>
    <xf numFmtId="2" fontId="23" fillId="0" borderId="0" xfId="0" applyNumberFormat="1" applyFont="1" applyFill="1" applyBorder="1" applyAlignment="1">
      <alignment horizontal="justify" vertical="top"/>
    </xf>
    <xf numFmtId="2" fontId="12" fillId="2" borderId="0" xfId="0" applyNumberFormat="1" applyFont="1" applyFill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Alignment="1">
      <alignment horizontal="center" vertical="center" wrapText="1"/>
    </xf>
    <xf numFmtId="2" fontId="10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0" fillId="2" borderId="1" xfId="1" applyNumberFormat="1" applyFont="1" applyFill="1" applyBorder="1" applyAlignment="1">
      <alignment horizontal="center" vertical="center" wrapText="1"/>
    </xf>
    <xf numFmtId="2" fontId="12" fillId="2" borderId="0" xfId="1" applyNumberFormat="1" applyFont="1" applyFill="1" applyBorder="1" applyAlignment="1">
      <alignment horizontal="center" vertical="center"/>
    </xf>
    <xf numFmtId="2" fontId="12" fillId="2" borderId="5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 wrapText="1"/>
      <protection hidden="1"/>
    </xf>
    <xf numFmtId="2" fontId="12" fillId="2" borderId="1" xfId="1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left" vertical="center"/>
    </xf>
    <xf numFmtId="2" fontId="12" fillId="2" borderId="1" xfId="1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5" fillId="2" borderId="1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/>
    </xf>
    <xf numFmtId="2" fontId="12" fillId="2" borderId="6" xfId="0" applyNumberFormat="1" applyFont="1" applyFill="1" applyBorder="1" applyAlignment="1">
      <alignment horizontal="center" vertical="center"/>
    </xf>
    <xf numFmtId="2" fontId="12" fillId="2" borderId="2" xfId="0" applyNumberFormat="1" applyFont="1" applyFill="1" applyBorder="1" applyAlignment="1">
      <alignment horizontal="center" vertical="center"/>
    </xf>
    <xf numFmtId="2" fontId="12" fillId="2" borderId="8" xfId="0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2" fontId="10" fillId="2" borderId="0" xfId="0" applyNumberFormat="1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 vertical="center"/>
    </xf>
    <xf numFmtId="2" fontId="12" fillId="2" borderId="5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vertical="center" wrapText="1"/>
    </xf>
    <xf numFmtId="2" fontId="10" fillId="2" borderId="5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 applyProtection="1">
      <alignment horizontal="center" vertical="center" wrapText="1"/>
      <protection hidden="1"/>
    </xf>
    <xf numFmtId="2" fontId="10" fillId="2" borderId="1" xfId="1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textRotation="90" wrapText="1"/>
    </xf>
    <xf numFmtId="1" fontId="10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1" fontId="12" fillId="2" borderId="1" xfId="1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0" fillId="3" borderId="1" xfId="1" applyNumberFormat="1" applyFont="1" applyFill="1" applyBorder="1" applyAlignment="1">
      <alignment horizontal="center" vertical="center" wrapText="1"/>
    </xf>
    <xf numFmtId="2" fontId="12" fillId="3" borderId="1" xfId="1" applyNumberFormat="1" applyFont="1" applyFill="1" applyBorder="1" applyAlignment="1">
      <alignment horizontal="center" vertical="center" wrapText="1"/>
    </xf>
    <xf numFmtId="2" fontId="12" fillId="3" borderId="1" xfId="1" applyNumberFormat="1" applyFont="1" applyFill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 wrapText="1"/>
    </xf>
    <xf numFmtId="2" fontId="12" fillId="3" borderId="0" xfId="0" applyNumberFormat="1" applyFont="1" applyFill="1" applyAlignment="1">
      <alignment horizontal="center" vertical="center"/>
    </xf>
    <xf numFmtId="2" fontId="10" fillId="3" borderId="1" xfId="0" applyNumberFormat="1" applyFont="1" applyFill="1" applyBorder="1" applyAlignment="1" applyProtection="1">
      <alignment horizontal="center" vertical="center" textRotation="90" wrapText="1"/>
      <protection hidden="1"/>
    </xf>
    <xf numFmtId="2" fontId="16" fillId="3" borderId="1" xfId="0" applyNumberFormat="1" applyFont="1" applyFill="1" applyBorder="1" applyAlignment="1">
      <alignment horizontal="center" vertical="center"/>
    </xf>
    <xf numFmtId="2" fontId="26" fillId="3" borderId="1" xfId="1" applyNumberFormat="1" applyFont="1" applyFill="1" applyBorder="1" applyAlignment="1">
      <alignment horizontal="center" vertical="center" wrapText="1"/>
    </xf>
    <xf numFmtId="2" fontId="10" fillId="3" borderId="0" xfId="0" applyNumberFormat="1" applyFont="1" applyFill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 wrapText="1"/>
    </xf>
    <xf numFmtId="2" fontId="10" fillId="4" borderId="1" xfId="1" applyNumberFormat="1" applyFont="1" applyFill="1" applyBorder="1" applyAlignment="1">
      <alignment horizontal="center" vertical="center" wrapText="1"/>
    </xf>
    <xf numFmtId="1" fontId="10" fillId="4" borderId="1" xfId="1" applyNumberFormat="1" applyFont="1" applyFill="1" applyBorder="1" applyAlignment="1">
      <alignment horizontal="center" vertical="center" wrapText="1"/>
    </xf>
    <xf numFmtId="0" fontId="10" fillId="4" borderId="1" xfId="1" applyNumberFormat="1" applyFont="1" applyFill="1" applyBorder="1" applyAlignment="1">
      <alignment horizontal="center" vertical="center" wrapText="1"/>
    </xf>
    <xf numFmtId="2" fontId="12" fillId="4" borderId="3" xfId="1" applyNumberFormat="1" applyFont="1" applyFill="1" applyBorder="1" applyAlignment="1">
      <alignment horizontal="center" vertical="center"/>
    </xf>
    <xf numFmtId="2" fontId="12" fillId="4" borderId="3" xfId="1" applyNumberFormat="1" applyFont="1" applyFill="1" applyBorder="1" applyAlignment="1">
      <alignment horizontal="center" vertical="center" wrapText="1"/>
    </xf>
    <xf numFmtId="2" fontId="12" fillId="4" borderId="3" xfId="0" applyNumberFormat="1" applyFont="1" applyFill="1" applyBorder="1" applyAlignment="1">
      <alignment horizontal="center" vertical="center"/>
    </xf>
    <xf numFmtId="2" fontId="12" fillId="4" borderId="0" xfId="1" applyNumberFormat="1" applyFont="1" applyFill="1" applyBorder="1" applyAlignment="1">
      <alignment horizontal="center" vertical="center" wrapText="1"/>
    </xf>
    <xf numFmtId="2" fontId="12" fillId="4" borderId="0" xfId="1" applyNumberFormat="1" applyFont="1" applyFill="1" applyBorder="1" applyAlignment="1">
      <alignment horizontal="center" vertical="center"/>
    </xf>
    <xf numFmtId="2" fontId="12" fillId="4" borderId="0" xfId="0" applyNumberFormat="1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/>
    </xf>
    <xf numFmtId="2" fontId="12" fillId="4" borderId="5" xfId="0" applyNumberFormat="1" applyFont="1" applyFill="1" applyBorder="1" applyAlignment="1">
      <alignment horizontal="center" vertical="center"/>
    </xf>
    <xf numFmtId="2" fontId="12" fillId="4" borderId="1" xfId="1" applyNumberFormat="1" applyFont="1" applyFill="1" applyBorder="1" applyAlignment="1">
      <alignment horizontal="center" vertical="center"/>
    </xf>
    <xf numFmtId="2" fontId="10" fillId="4" borderId="1" xfId="1" applyNumberFormat="1" applyFont="1" applyFill="1" applyBorder="1" applyAlignment="1">
      <alignment horizontal="center" vertical="center"/>
    </xf>
    <xf numFmtId="0" fontId="12" fillId="4" borderId="1" xfId="1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 wrapText="1"/>
    </xf>
    <xf numFmtId="2" fontId="12" fillId="4" borderId="1" xfId="1" applyNumberFormat="1" applyFont="1" applyFill="1" applyBorder="1" applyAlignment="1">
      <alignment horizontal="center" vertical="center" wrapText="1"/>
    </xf>
    <xf numFmtId="0" fontId="12" fillId="4" borderId="1" xfId="1" applyNumberFormat="1" applyFont="1" applyFill="1" applyBorder="1" applyAlignment="1">
      <alignment horizontal="center" vertical="center" wrapText="1"/>
    </xf>
    <xf numFmtId="2" fontId="15" fillId="4" borderId="1" xfId="0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 wrapText="1"/>
    </xf>
    <xf numFmtId="2" fontId="12" fillId="4" borderId="0" xfId="0" applyNumberFormat="1" applyFont="1" applyFill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2" fontId="16" fillId="4" borderId="1" xfId="0" applyNumberFormat="1" applyFont="1" applyFill="1" applyBorder="1" applyAlignment="1">
      <alignment horizontal="center" vertical="center"/>
    </xf>
    <xf numFmtId="2" fontId="10" fillId="4" borderId="5" xfId="0" applyNumberFormat="1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5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 applyProtection="1">
      <alignment horizontal="center" vertical="center" wrapText="1"/>
      <protection hidden="1"/>
    </xf>
    <xf numFmtId="2" fontId="10" fillId="4" borderId="5" xfId="0" applyNumberFormat="1" applyFont="1" applyFill="1" applyBorder="1" applyAlignment="1">
      <alignment horizontal="center" vertical="center" wrapText="1"/>
    </xf>
    <xf numFmtId="2" fontId="10" fillId="4" borderId="0" xfId="0" applyNumberFormat="1" applyFont="1" applyFill="1" applyAlignment="1">
      <alignment horizontal="center" vertical="center"/>
    </xf>
    <xf numFmtId="2" fontId="10" fillId="4" borderId="0" xfId="0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 applyProtection="1">
      <alignment horizontal="center" vertical="center" wrapText="1"/>
      <protection hidden="1"/>
    </xf>
    <xf numFmtId="2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4" borderId="1" xfId="0" applyNumberFormat="1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/>
    </xf>
    <xf numFmtId="2" fontId="10" fillId="5" borderId="0" xfId="0" applyNumberFormat="1" applyFont="1" applyFill="1" applyAlignment="1">
      <alignment horizontal="center" vertical="center"/>
    </xf>
    <xf numFmtId="2" fontId="10" fillId="5" borderId="0" xfId="0" applyNumberFormat="1" applyFont="1" applyFill="1" applyBorder="1" applyAlignment="1">
      <alignment horizontal="center" vertical="center"/>
    </xf>
    <xf numFmtId="2" fontId="12" fillId="5" borderId="1" xfId="0" applyNumberFormat="1" applyFont="1" applyFill="1" applyBorder="1" applyAlignment="1">
      <alignment horizontal="center" vertical="center" wrapText="1"/>
    </xf>
    <xf numFmtId="2" fontId="12" fillId="5" borderId="1" xfId="0" applyNumberFormat="1" applyFont="1" applyFill="1" applyBorder="1" applyAlignment="1">
      <alignment horizontal="center" vertical="center"/>
    </xf>
    <xf numFmtId="2" fontId="12" fillId="5" borderId="1" xfId="1" applyNumberFormat="1" applyFont="1" applyFill="1" applyBorder="1" applyAlignment="1">
      <alignment horizontal="center" vertical="center"/>
    </xf>
    <xf numFmtId="2" fontId="12" fillId="5" borderId="0" xfId="0" applyNumberFormat="1" applyFont="1" applyFill="1" applyAlignment="1">
      <alignment horizontal="center" vertical="center"/>
    </xf>
    <xf numFmtId="2" fontId="12" fillId="5" borderId="0" xfId="0" applyNumberFormat="1" applyFont="1" applyFill="1" applyBorder="1" applyAlignment="1">
      <alignment horizontal="center" vertical="center"/>
    </xf>
    <xf numFmtId="2" fontId="10" fillId="5" borderId="1" xfId="1" applyNumberFormat="1" applyFont="1" applyFill="1" applyBorder="1" applyAlignment="1">
      <alignment horizontal="center" vertical="center" wrapText="1"/>
    </xf>
    <xf numFmtId="2" fontId="10" fillId="5" borderId="1" xfId="1" applyNumberFormat="1" applyFont="1" applyFill="1" applyBorder="1" applyAlignment="1">
      <alignment horizontal="center" vertical="center"/>
    </xf>
    <xf numFmtId="0" fontId="10" fillId="5" borderId="1" xfId="1" applyNumberFormat="1" applyFont="1" applyFill="1" applyBorder="1" applyAlignment="1">
      <alignment horizontal="center" vertical="center"/>
    </xf>
    <xf numFmtId="2" fontId="12" fillId="5" borderId="1" xfId="1" applyNumberFormat="1" applyFont="1" applyFill="1" applyBorder="1" applyAlignment="1">
      <alignment horizontal="center" vertical="center" wrapText="1"/>
    </xf>
    <xf numFmtId="0" fontId="12" fillId="5" borderId="1" xfId="1" applyNumberFormat="1" applyFont="1" applyFill="1" applyBorder="1" applyAlignment="1">
      <alignment horizontal="center" vertical="center"/>
    </xf>
    <xf numFmtId="1" fontId="10" fillId="5" borderId="1" xfId="1" applyNumberFormat="1" applyFont="1" applyFill="1" applyBorder="1" applyAlignment="1">
      <alignment horizontal="center" vertical="center" wrapText="1"/>
    </xf>
    <xf numFmtId="1" fontId="12" fillId="5" borderId="1" xfId="1" applyNumberFormat="1" applyFont="1" applyFill="1" applyBorder="1" applyAlignment="1">
      <alignment horizontal="center" vertical="center"/>
    </xf>
    <xf numFmtId="1" fontId="10" fillId="5" borderId="1" xfId="1" applyNumberFormat="1" applyFont="1" applyFill="1" applyBorder="1" applyAlignment="1">
      <alignment horizontal="center" vertical="center"/>
    </xf>
    <xf numFmtId="1" fontId="12" fillId="2" borderId="1" xfId="1" applyNumberFormat="1" applyFont="1" applyFill="1" applyBorder="1" applyAlignment="1">
      <alignment horizontal="center" vertical="center"/>
    </xf>
    <xf numFmtId="2" fontId="12" fillId="2" borderId="0" xfId="0" applyNumberFormat="1" applyFont="1" applyFill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textRotation="90" wrapText="1"/>
    </xf>
    <xf numFmtId="2" fontId="10" fillId="3" borderId="1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/>
    </xf>
    <xf numFmtId="164" fontId="10" fillId="5" borderId="1" xfId="1" applyNumberFormat="1" applyFont="1" applyFill="1" applyBorder="1" applyAlignment="1">
      <alignment horizontal="center" vertical="center" wrapText="1"/>
    </xf>
    <xf numFmtId="164" fontId="10" fillId="4" borderId="1" xfId="1" applyNumberFormat="1" applyFont="1" applyFill="1" applyBorder="1" applyAlignment="1">
      <alignment horizontal="center" vertical="center" wrapText="1"/>
    </xf>
    <xf numFmtId="1" fontId="12" fillId="5" borderId="1" xfId="1" applyNumberFormat="1" applyFont="1" applyFill="1" applyBorder="1" applyAlignment="1">
      <alignment horizontal="center" vertical="center" wrapText="1"/>
    </xf>
    <xf numFmtId="1" fontId="12" fillId="3" borderId="1" xfId="1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textRotation="90" wrapText="1"/>
    </xf>
    <xf numFmtId="0" fontId="10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0" fillId="2" borderId="1" xfId="1" applyNumberFormat="1" applyFont="1" applyFill="1" applyBorder="1" applyAlignment="1">
      <alignment horizontal="center" vertical="center" wrapText="1"/>
    </xf>
    <xf numFmtId="0" fontId="12" fillId="2" borderId="1" xfId="1" applyNumberFormat="1" applyFont="1" applyFill="1" applyBorder="1" applyAlignment="1">
      <alignment horizontal="center" vertical="center" wrapText="1"/>
    </xf>
    <xf numFmtId="0" fontId="12" fillId="2" borderId="1" xfId="1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28" fillId="0" borderId="0" xfId="0" applyNumberFormat="1" applyFont="1" applyFill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textRotation="90" wrapText="1"/>
    </xf>
    <xf numFmtId="2" fontId="10" fillId="0" borderId="1" xfId="1" applyNumberFormat="1" applyFont="1" applyFill="1" applyBorder="1" applyAlignment="1">
      <alignment horizontal="center" vertical="center" wrapText="1"/>
    </xf>
    <xf numFmtId="2" fontId="12" fillId="0" borderId="1" xfId="1" applyNumberFormat="1" applyFont="1" applyFill="1" applyBorder="1" applyAlignment="1">
      <alignment horizontal="center" vertical="center" wrapText="1"/>
    </xf>
    <xf numFmtId="2" fontId="12" fillId="0" borderId="1" xfId="1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2" fontId="12" fillId="0" borderId="0" xfId="1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 wrapText="1"/>
    </xf>
    <xf numFmtId="2" fontId="12" fillId="0" borderId="0" xfId="0" applyNumberFormat="1" applyFont="1" applyFill="1" applyAlignment="1">
      <alignment horizontal="center" vertical="center" wrapText="1"/>
    </xf>
    <xf numFmtId="2" fontId="12" fillId="0" borderId="0" xfId="0" applyNumberFormat="1" applyFont="1" applyFill="1" applyAlignment="1">
      <alignment horizontal="center" vertical="center"/>
    </xf>
    <xf numFmtId="2" fontId="10" fillId="3" borderId="1" xfId="1" applyNumberFormat="1" applyFont="1" applyFill="1" applyBorder="1" applyAlignment="1">
      <alignment horizontal="center" vertical="center"/>
    </xf>
    <xf numFmtId="2" fontId="10" fillId="0" borderId="0" xfId="1" applyNumberFormat="1" applyFont="1" applyFill="1" applyBorder="1" applyAlignment="1">
      <alignment horizontal="center" vertical="center" wrapText="1"/>
    </xf>
    <xf numFmtId="0" fontId="12" fillId="0" borderId="0" xfId="1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 wrapText="1"/>
    </xf>
    <xf numFmtId="2" fontId="12" fillId="0" borderId="0" xfId="0" applyNumberFormat="1" applyFont="1" applyFill="1" applyAlignment="1">
      <alignment horizontal="left" vertical="top"/>
    </xf>
    <xf numFmtId="2" fontId="10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textRotation="90"/>
    </xf>
    <xf numFmtId="2" fontId="12" fillId="0" borderId="0" xfId="0" applyNumberFormat="1" applyFont="1" applyFill="1" applyAlignment="1">
      <alignment horizontal="center" vertical="center" textRotation="90"/>
    </xf>
    <xf numFmtId="0" fontId="12" fillId="0" borderId="0" xfId="0" applyNumberFormat="1" applyFont="1" applyFill="1" applyAlignment="1">
      <alignment horizontal="center" vertical="center" textRotation="90"/>
    </xf>
    <xf numFmtId="2" fontId="12" fillId="0" borderId="0" xfId="0" applyNumberFormat="1" applyFont="1" applyFill="1" applyAlignment="1">
      <alignment horizontal="right" vertical="center"/>
    </xf>
    <xf numFmtId="0" fontId="12" fillId="0" borderId="0" xfId="0" applyNumberFormat="1" applyFont="1" applyFill="1" applyAlignment="1">
      <alignment horizontal="center" vertical="center"/>
    </xf>
    <xf numFmtId="2" fontId="27" fillId="0" borderId="0" xfId="0" applyNumberFormat="1" applyFont="1" applyFill="1" applyAlignment="1">
      <alignment horizontal="left" vertical="center"/>
    </xf>
    <xf numFmtId="2" fontId="28" fillId="0" borderId="0" xfId="0" applyNumberFormat="1" applyFont="1" applyFill="1" applyAlignment="1">
      <alignment horizontal="center" vertical="center" wrapText="1"/>
    </xf>
    <xf numFmtId="2" fontId="27" fillId="0" borderId="0" xfId="0" applyNumberFormat="1" applyFont="1" applyFill="1" applyAlignment="1">
      <alignment horizontal="center" vertical="center"/>
    </xf>
    <xf numFmtId="0" fontId="28" fillId="0" borderId="0" xfId="0" applyNumberFormat="1" applyFont="1" applyFill="1" applyAlignment="1">
      <alignment horizontal="center" vertical="center"/>
    </xf>
    <xf numFmtId="2" fontId="28" fillId="0" borderId="4" xfId="0" applyNumberFormat="1" applyFont="1" applyFill="1" applyBorder="1" applyAlignment="1">
      <alignment horizontal="center" vertical="center"/>
    </xf>
    <xf numFmtId="2" fontId="28" fillId="0" borderId="0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2" fontId="19" fillId="0" borderId="0" xfId="0" applyNumberFormat="1" applyFont="1" applyFill="1" applyBorder="1" applyAlignment="1" applyProtection="1">
      <alignment horizontal="left"/>
    </xf>
    <xf numFmtId="164" fontId="10" fillId="2" borderId="1" xfId="0" applyNumberFormat="1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/>
    </xf>
    <xf numFmtId="2" fontId="18" fillId="0" borderId="0" xfId="0" applyNumberFormat="1" applyFont="1" applyAlignment="1">
      <alignment horizontal="center" vertical="top" wrapText="1"/>
    </xf>
    <xf numFmtId="2" fontId="19" fillId="0" borderId="0" xfId="0" applyNumberFormat="1" applyFont="1"/>
    <xf numFmtId="2" fontId="25" fillId="0" borderId="0" xfId="0" applyNumberFormat="1" applyFont="1" applyAlignment="1">
      <alignment horizontal="center" vertical="top" wrapText="1"/>
    </xf>
    <xf numFmtId="2" fontId="1" fillId="0" borderId="0" xfId="0" applyNumberFormat="1" applyFont="1" applyAlignment="1">
      <alignment horizontal="center" vertical="center"/>
    </xf>
    <xf numFmtId="2" fontId="22" fillId="0" borderId="0" xfId="0" applyNumberFormat="1" applyFont="1" applyBorder="1" applyAlignment="1">
      <alignment horizontal="justify" vertical="top" wrapText="1"/>
    </xf>
    <xf numFmtId="2" fontId="13" fillId="0" borderId="0" xfId="0" applyNumberFormat="1" applyFont="1" applyBorder="1" applyAlignment="1">
      <alignment horizontal="justify" vertical="top" wrapText="1"/>
    </xf>
    <xf numFmtId="2" fontId="22" fillId="0" borderId="0" xfId="0" applyNumberFormat="1" applyFont="1" applyBorder="1" applyAlignment="1">
      <alignment vertical="top"/>
    </xf>
    <xf numFmtId="2" fontId="22" fillId="0" borderId="0" xfId="0" applyNumberFormat="1" applyFont="1" applyAlignment="1">
      <alignment vertical="top"/>
    </xf>
    <xf numFmtId="2" fontId="13" fillId="0" borderId="0" xfId="0" applyNumberFormat="1" applyFont="1" applyBorder="1" applyAlignment="1">
      <alignment horizontal="left" vertical="top"/>
    </xf>
    <xf numFmtId="1" fontId="17" fillId="0" borderId="0" xfId="0" applyNumberFormat="1" applyFont="1"/>
    <xf numFmtId="2" fontId="12" fillId="4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/>
    </xf>
    <xf numFmtId="1" fontId="10" fillId="5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/>
    </xf>
    <xf numFmtId="2" fontId="10" fillId="4" borderId="12" xfId="1" applyNumberFormat="1" applyFont="1" applyFill="1" applyBorder="1" applyAlignment="1">
      <alignment horizontal="center" vertical="center" wrapText="1"/>
    </xf>
    <xf numFmtId="2" fontId="10" fillId="4" borderId="12" xfId="0" applyNumberFormat="1" applyFont="1" applyFill="1" applyBorder="1" applyAlignment="1">
      <alignment horizontal="center" vertical="center"/>
    </xf>
    <xf numFmtId="2" fontId="10" fillId="4" borderId="8" xfId="0" applyNumberFormat="1" applyFont="1" applyFill="1" applyBorder="1" applyAlignment="1">
      <alignment horizontal="center" vertical="center" wrapText="1"/>
    </xf>
    <xf numFmtId="2" fontId="10" fillId="3" borderId="2" xfId="1" applyNumberFormat="1" applyFont="1" applyFill="1" applyBorder="1" applyAlignment="1">
      <alignment horizontal="center" vertical="center" wrapText="1"/>
    </xf>
    <xf numFmtId="2" fontId="10" fillId="2" borderId="2" xfId="1" applyNumberFormat="1" applyFont="1" applyFill="1" applyBorder="1" applyAlignment="1">
      <alignment horizontal="center" vertical="center" wrapText="1"/>
    </xf>
    <xf numFmtId="2" fontId="10" fillId="2" borderId="6" xfId="0" applyNumberFormat="1" applyFont="1" applyFill="1" applyBorder="1" applyAlignment="1">
      <alignment horizontal="center" vertical="center" wrapText="1"/>
    </xf>
    <xf numFmtId="164" fontId="12" fillId="2" borderId="1" xfId="1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top" wrapText="1"/>
    </xf>
    <xf numFmtId="1" fontId="1" fillId="0" borderId="16" xfId="0" applyNumberFormat="1" applyFont="1" applyBorder="1" applyAlignment="1" applyProtection="1">
      <alignment horizontal="center" vertical="top" wrapText="1"/>
      <protection locked="0"/>
    </xf>
    <xf numFmtId="1" fontId="1" fillId="0" borderId="5" xfId="1" applyNumberFormat="1" applyFont="1" applyBorder="1" applyAlignment="1">
      <alignment horizontal="center" vertical="top" wrapText="1"/>
    </xf>
    <xf numFmtId="2" fontId="1" fillId="0" borderId="5" xfId="1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horizontal="justify" vertical="top" wrapText="1"/>
    </xf>
    <xf numFmtId="2" fontId="17" fillId="2" borderId="0" xfId="0" applyNumberFormat="1" applyFont="1" applyFill="1"/>
    <xf numFmtId="2" fontId="25" fillId="2" borderId="0" xfId="0" applyNumberFormat="1" applyFont="1" applyFill="1" applyAlignment="1">
      <alignment horizontal="center" vertical="top" wrapText="1"/>
    </xf>
    <xf numFmtId="2" fontId="1" fillId="2" borderId="0" xfId="0" applyNumberFormat="1" applyFont="1" applyFill="1"/>
    <xf numFmtId="2" fontId="1" fillId="2" borderId="1" xfId="0" applyNumberFormat="1" applyFont="1" applyFill="1" applyBorder="1" applyAlignment="1">
      <alignment horizontal="center" vertical="top" wrapText="1"/>
    </xf>
    <xf numFmtId="1" fontId="1" fillId="2" borderId="1" xfId="1" applyNumberFormat="1" applyFont="1" applyFill="1" applyBorder="1" applyAlignment="1">
      <alignment horizontal="center" vertical="top" wrapText="1"/>
    </xf>
    <xf numFmtId="164" fontId="1" fillId="2" borderId="1" xfId="1" applyNumberFormat="1" applyFont="1" applyFill="1" applyBorder="1" applyAlignment="1">
      <alignment horizontal="center" vertical="top" wrapText="1"/>
    </xf>
    <xf numFmtId="2" fontId="1" fillId="2" borderId="1" xfId="1" applyNumberFormat="1" applyFont="1" applyFill="1" applyBorder="1" applyAlignment="1">
      <alignment horizontal="center" vertical="top" wrapText="1"/>
    </xf>
    <xf numFmtId="2" fontId="22" fillId="2" borderId="0" xfId="0" applyNumberFormat="1" applyFont="1" applyFill="1" applyBorder="1" applyAlignment="1">
      <alignment horizontal="justify" vertical="top" wrapText="1"/>
    </xf>
    <xf numFmtId="2" fontId="23" fillId="2" borderId="0" xfId="0" applyNumberFormat="1" applyFont="1" applyFill="1" applyBorder="1" applyAlignment="1">
      <alignment horizontal="justify" vertical="top"/>
    </xf>
    <xf numFmtId="2" fontId="13" fillId="2" borderId="0" xfId="0" applyNumberFormat="1" applyFont="1" applyFill="1" applyBorder="1" applyAlignment="1">
      <alignment horizontal="justify" vertical="top" wrapText="1"/>
    </xf>
    <xf numFmtId="2" fontId="19" fillId="2" borderId="0" xfId="0" applyNumberFormat="1" applyFont="1" applyFill="1" applyBorder="1" applyAlignment="1" applyProtection="1">
      <alignment horizontal="left"/>
    </xf>
    <xf numFmtId="2" fontId="19" fillId="2" borderId="0" xfId="0" applyNumberFormat="1" applyFont="1" applyFill="1" applyAlignment="1" applyProtection="1">
      <alignment vertical="center"/>
    </xf>
    <xf numFmtId="2" fontId="22" fillId="2" borderId="0" xfId="0" applyNumberFormat="1" applyFont="1" applyFill="1" applyBorder="1" applyAlignment="1">
      <alignment horizontal="left" vertical="top"/>
    </xf>
    <xf numFmtId="1" fontId="24" fillId="2" borderId="0" xfId="0" applyNumberFormat="1" applyFont="1" applyFill="1" applyBorder="1" applyAlignment="1">
      <alignment horizontal="justify" vertical="top" wrapText="1"/>
    </xf>
    <xf numFmtId="1" fontId="17" fillId="2" borderId="0" xfId="0" applyNumberFormat="1" applyFont="1" applyFill="1"/>
    <xf numFmtId="0" fontId="12" fillId="0" borderId="13" xfId="0" applyNumberFormat="1" applyFont="1" applyBorder="1" applyAlignment="1">
      <alignment horizontal="center" vertical="top"/>
    </xf>
    <xf numFmtId="0" fontId="12" fillId="0" borderId="13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1" xfId="0" applyNumberFormat="1" applyFont="1" applyBorder="1" applyAlignment="1">
      <alignment horizontal="center" vertical="top"/>
    </xf>
    <xf numFmtId="43" fontId="12" fillId="0" borderId="1" xfId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left" vertical="top" wrapText="1"/>
    </xf>
    <xf numFmtId="41" fontId="12" fillId="0" borderId="1" xfId="1" applyNumberFormat="1" applyFont="1" applyFill="1" applyBorder="1" applyAlignment="1">
      <alignment horizontal="left" vertical="top" wrapText="1"/>
    </xf>
    <xf numFmtId="0" fontId="29" fillId="0" borderId="1" xfId="0" applyNumberFormat="1" applyFont="1" applyBorder="1" applyAlignment="1">
      <alignment horizontal="center" vertical="top"/>
    </xf>
    <xf numFmtId="0" fontId="29" fillId="0" borderId="1" xfId="0" applyFont="1" applyBorder="1" applyAlignment="1">
      <alignment horizontal="left" vertical="top" wrapText="1"/>
    </xf>
    <xf numFmtId="4" fontId="29" fillId="0" borderId="1" xfId="0" applyNumberFormat="1" applyFont="1" applyFill="1" applyBorder="1" applyAlignment="1">
      <alignment horizontal="left" vertical="top" wrapText="1"/>
    </xf>
    <xf numFmtId="0" fontId="31" fillId="0" borderId="0" xfId="0" applyNumberFormat="1" applyFont="1" applyAlignment="1">
      <alignment horizontal="center"/>
    </xf>
    <xf numFmtId="0" fontId="31" fillId="0" borderId="0" xfId="0" applyFont="1"/>
    <xf numFmtId="0" fontId="31" fillId="0" borderId="0" xfId="0" applyNumberFormat="1" applyFont="1" applyBorder="1" applyAlignment="1">
      <alignment horizontal="center"/>
    </xf>
    <xf numFmtId="0" fontId="31" fillId="0" borderId="4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center" vertical="top"/>
    </xf>
    <xf numFmtId="0" fontId="28" fillId="0" borderId="0" xfId="0" applyFont="1" applyFill="1" applyBorder="1" applyAlignment="1">
      <alignment horizontal="left" vertical="top" wrapText="1"/>
    </xf>
    <xf numFmtId="0" fontId="31" fillId="0" borderId="0" xfId="0" applyNumberFormat="1" applyFont="1" applyBorder="1" applyAlignment="1">
      <alignment horizontal="center" vertical="top" wrapText="1"/>
    </xf>
    <xf numFmtId="0" fontId="28" fillId="0" borderId="0" xfId="0" applyFont="1" applyBorder="1" applyAlignment="1">
      <alignment horizontal="left" vertical="top" wrapText="1"/>
    </xf>
    <xf numFmtId="3" fontId="28" fillId="0" borderId="0" xfId="0" applyNumberFormat="1" applyFont="1" applyAlignment="1">
      <alignment horizontal="right"/>
    </xf>
    <xf numFmtId="0" fontId="31" fillId="0" borderId="0" xfId="0" applyFont="1" applyBorder="1" applyAlignment="1">
      <alignment horizontal="left" vertical="top"/>
    </xf>
    <xf numFmtId="0" fontId="28" fillId="0" borderId="0" xfId="0" applyFont="1" applyFill="1" applyAlignment="1">
      <alignment horizontal="left"/>
    </xf>
    <xf numFmtId="0" fontId="28" fillId="0" borderId="0" xfId="0" applyFont="1" applyFill="1" applyAlignment="1">
      <alignment vertical="center"/>
    </xf>
    <xf numFmtId="0" fontId="31" fillId="0" borderId="0" xfId="0" applyFont="1" applyFill="1" applyAlignment="1">
      <alignment horizontal="right"/>
    </xf>
    <xf numFmtId="2" fontId="28" fillId="0" borderId="0" xfId="0" applyNumberFormat="1" applyFont="1" applyFill="1" applyBorder="1" applyAlignment="1">
      <alignment horizontal="left" vertical="top"/>
    </xf>
    <xf numFmtId="0" fontId="31" fillId="0" borderId="0" xfId="0" applyFont="1" applyFill="1"/>
    <xf numFmtId="0" fontId="28" fillId="0" borderId="0" xfId="0" applyFont="1" applyFill="1" applyBorder="1" applyAlignment="1" applyProtection="1">
      <alignment horizontal="left"/>
    </xf>
    <xf numFmtId="0" fontId="31" fillId="0" borderId="0" xfId="0" applyNumberFormat="1" applyFont="1" applyAlignment="1">
      <alignment horizontal="left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textRotation="90" wrapText="1"/>
    </xf>
    <xf numFmtId="1" fontId="10" fillId="3" borderId="1" xfId="1" applyNumberFormat="1" applyFont="1" applyFill="1" applyBorder="1" applyAlignment="1">
      <alignment horizontal="center" vertical="center" wrapText="1"/>
    </xf>
    <xf numFmtId="1" fontId="10" fillId="2" borderId="1" xfId="1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/>
    </xf>
    <xf numFmtId="1" fontId="10" fillId="4" borderId="12" xfId="1" applyNumberFormat="1" applyFont="1" applyFill="1" applyBorder="1" applyAlignment="1">
      <alignment horizontal="center" vertical="center" wrapText="1"/>
    </xf>
    <xf numFmtId="1" fontId="10" fillId="2" borderId="2" xfId="1" applyNumberFormat="1" applyFont="1" applyFill="1" applyBorder="1" applyAlignment="1">
      <alignment horizontal="center" vertical="center" wrapText="1"/>
    </xf>
    <xf numFmtId="1" fontId="12" fillId="4" borderId="1" xfId="0" applyNumberFormat="1" applyFont="1" applyFill="1" applyBorder="1" applyAlignment="1">
      <alignment horizontal="center" vertical="center" wrapText="1"/>
    </xf>
    <xf numFmtId="1" fontId="10" fillId="5" borderId="1" xfId="0" applyNumberFormat="1" applyFont="1" applyFill="1" applyBorder="1" applyAlignment="1">
      <alignment horizontal="center" vertical="center"/>
    </xf>
    <xf numFmtId="1" fontId="12" fillId="0" borderId="0" xfId="1" applyNumberFormat="1" applyFont="1" applyFill="1" applyBorder="1" applyAlignment="1">
      <alignment horizontal="center" vertical="center"/>
    </xf>
    <xf numFmtId="1" fontId="12" fillId="0" borderId="0" xfId="0" applyNumberFormat="1" applyFont="1" applyFill="1" applyAlignment="1">
      <alignment horizontal="center" vertical="center" wrapText="1"/>
    </xf>
    <xf numFmtId="1" fontId="12" fillId="0" borderId="0" xfId="0" applyNumberFormat="1" applyFont="1" applyFill="1" applyAlignment="1">
      <alignment horizontal="center" vertical="center" textRotation="90"/>
    </xf>
    <xf numFmtId="1" fontId="12" fillId="0" borderId="0" xfId="0" applyNumberFormat="1" applyFont="1" applyFill="1" applyAlignment="1">
      <alignment horizontal="center" vertical="center"/>
    </xf>
    <xf numFmtId="1" fontId="12" fillId="2" borderId="0" xfId="0" applyNumberFormat="1" applyFont="1" applyFill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12" fillId="0" borderId="5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 textRotation="90" wrapText="1"/>
    </xf>
    <xf numFmtId="2" fontId="12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0" fillId="0" borderId="0" xfId="0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13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wrapText="1"/>
    </xf>
    <xf numFmtId="2" fontId="23" fillId="2" borderId="12" xfId="0" applyNumberFormat="1" applyFont="1" applyFill="1" applyBorder="1" applyAlignment="1">
      <alignment horizontal="center" vertical="center" wrapText="1"/>
    </xf>
    <xf numFmtId="2" fontId="10" fillId="2" borderId="13" xfId="0" applyNumberFormat="1" applyFont="1" applyFill="1" applyBorder="1" applyAlignment="1">
      <alignment horizontal="center" vertical="center" wrapText="1"/>
    </xf>
    <xf numFmtId="2" fontId="12" fillId="2" borderId="12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0" fillId="2" borderId="12" xfId="0" applyNumberFormat="1" applyFont="1" applyFill="1" applyBorder="1" applyAlignment="1">
      <alignment horizontal="center" vertical="center" wrapText="1"/>
    </xf>
    <xf numFmtId="2" fontId="23" fillId="2" borderId="13" xfId="0" applyNumberFormat="1" applyFont="1" applyFill="1" applyBorder="1" applyAlignment="1">
      <alignment horizontal="center" vertical="center" wrapText="1"/>
    </xf>
    <xf numFmtId="2" fontId="23" fillId="2" borderId="2" xfId="0" applyNumberFormat="1" applyFont="1" applyFill="1" applyBorder="1" applyAlignment="1">
      <alignment horizontal="center" vertical="center" wrapText="1"/>
    </xf>
    <xf numFmtId="2" fontId="12" fillId="4" borderId="2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2" borderId="14" xfId="0" applyNumberFormat="1" applyFont="1" applyFill="1" applyBorder="1" applyAlignment="1">
      <alignment horizontal="center" vertical="top" wrapText="1"/>
    </xf>
    <xf numFmtId="2" fontId="12" fillId="2" borderId="0" xfId="0" applyNumberFormat="1" applyFont="1" applyFill="1" applyBorder="1" applyAlignment="1">
      <alignment horizontal="center" vertical="top" wrapText="1"/>
    </xf>
    <xf numFmtId="2" fontId="12" fillId="2" borderId="4" xfId="0" applyNumberFormat="1" applyFont="1" applyFill="1" applyBorder="1" applyAlignment="1">
      <alignment horizontal="center" vertical="top" wrapText="1"/>
    </xf>
    <xf numFmtId="2" fontId="12" fillId="2" borderId="12" xfId="0" applyNumberFormat="1" applyFont="1" applyFill="1" applyBorder="1" applyAlignment="1">
      <alignment horizontal="center" vertical="top" wrapText="1"/>
    </xf>
    <xf numFmtId="2" fontId="12" fillId="2" borderId="2" xfId="0" applyNumberFormat="1" applyFont="1" applyFill="1" applyBorder="1" applyAlignment="1">
      <alignment horizontal="center" vertical="top" wrapText="1"/>
    </xf>
    <xf numFmtId="2" fontId="12" fillId="0" borderId="0" xfId="0" applyNumberFormat="1" applyFont="1" applyFill="1" applyAlignment="1">
      <alignment horizontal="center" vertical="center"/>
    </xf>
    <xf numFmtId="2" fontId="12" fillId="2" borderId="9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12" fillId="2" borderId="8" xfId="0" applyNumberFormat="1" applyFont="1" applyFill="1" applyBorder="1" applyAlignment="1">
      <alignment horizontal="center" vertical="center" wrapText="1"/>
    </xf>
    <xf numFmtId="2" fontId="12" fillId="2" borderId="10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2" fontId="12" fillId="2" borderId="7" xfId="0" applyNumberFormat="1" applyFont="1" applyFill="1" applyBorder="1" applyAlignment="1">
      <alignment horizontal="center" vertical="center" wrapText="1"/>
    </xf>
    <xf numFmtId="2" fontId="12" fillId="2" borderId="11" xfId="0" applyNumberFormat="1" applyFont="1" applyFill="1" applyBorder="1" applyAlignment="1">
      <alignment horizontal="center" vertical="center" wrapText="1"/>
    </xf>
    <xf numFmtId="2" fontId="12" fillId="2" borderId="4" xfId="0" applyNumberFormat="1" applyFont="1" applyFill="1" applyBorder="1" applyAlignment="1">
      <alignment horizontal="center" vertical="center" wrapText="1"/>
    </xf>
    <xf numFmtId="2" fontId="12" fillId="2" borderId="6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 vertical="center" wrapText="1"/>
    </xf>
    <xf numFmtId="2" fontId="10" fillId="2" borderId="15" xfId="0" applyNumberFormat="1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 wrapText="1"/>
    </xf>
    <xf numFmtId="2" fontId="27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 textRotation="90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 applyProtection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justify" vertical="top" wrapText="1"/>
    </xf>
    <xf numFmtId="2" fontId="12" fillId="2" borderId="13" xfId="0" applyNumberFormat="1" applyFont="1" applyFill="1" applyBorder="1" applyAlignment="1">
      <alignment horizontal="center" vertical="top" wrapText="1"/>
    </xf>
    <xf numFmtId="49" fontId="22" fillId="0" borderId="1" xfId="0" applyNumberFormat="1" applyFont="1" applyBorder="1" applyAlignment="1">
      <alignment horizontal="center" vertical="top" wrapText="1"/>
    </xf>
    <xf numFmtId="0" fontId="29" fillId="0" borderId="1" xfId="0" applyFont="1" applyBorder="1" applyAlignment="1">
      <alignment horizontal="justify" vertical="top" wrapText="1"/>
    </xf>
    <xf numFmtId="2" fontId="17" fillId="0" borderId="0" xfId="0" applyNumberFormat="1" applyFont="1" applyAlignment="1">
      <alignment horizontal="right"/>
    </xf>
    <xf numFmtId="2" fontId="25" fillId="0" borderId="0" xfId="0" applyNumberFormat="1" applyFont="1" applyAlignment="1">
      <alignment horizontal="center" vertical="top" wrapText="1"/>
    </xf>
    <xf numFmtId="2" fontId="25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9" fillId="0" borderId="0" xfId="0" applyNumberFormat="1" applyFont="1" applyFill="1" applyBorder="1" applyAlignment="1" applyProtection="1">
      <alignment horizontal="left"/>
    </xf>
    <xf numFmtId="2" fontId="22" fillId="2" borderId="0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center" vertical="center" wrapText="1"/>
    </xf>
    <xf numFmtId="2" fontId="28" fillId="0" borderId="0" xfId="0" applyNumberFormat="1" applyFont="1" applyFill="1" applyBorder="1" applyAlignment="1">
      <alignment horizontal="left" vertical="top"/>
    </xf>
    <xf numFmtId="2" fontId="28" fillId="0" borderId="0" xfId="0" applyNumberFormat="1" applyFont="1" applyFill="1" applyBorder="1" applyAlignment="1">
      <alignment horizontal="left" vertical="top" wrapText="1"/>
    </xf>
    <xf numFmtId="0" fontId="32" fillId="0" borderId="0" xfId="0" applyFont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top" wrapText="1"/>
    </xf>
    <xf numFmtId="0" fontId="12" fillId="0" borderId="12" xfId="0" applyNumberFormat="1" applyFont="1" applyBorder="1" applyAlignment="1">
      <alignment horizontal="center" vertical="top"/>
    </xf>
    <xf numFmtId="0" fontId="12" fillId="0" borderId="13" xfId="0" applyNumberFormat="1" applyFont="1" applyBorder="1" applyAlignment="1">
      <alignment horizontal="center" vertical="top"/>
    </xf>
    <xf numFmtId="0" fontId="12" fillId="0" borderId="2" xfId="0" applyNumberFormat="1" applyFont="1" applyBorder="1" applyAlignment="1">
      <alignment horizontal="center" vertical="top"/>
    </xf>
    <xf numFmtId="0" fontId="12" fillId="0" borderId="17" xfId="0" applyFont="1" applyFill="1" applyBorder="1" applyAlignment="1">
      <alignment horizontal="left" vertical="top" wrapText="1"/>
    </xf>
    <xf numFmtId="0" fontId="12" fillId="0" borderId="18" xfId="0" applyFont="1" applyFill="1" applyBorder="1" applyAlignment="1">
      <alignment horizontal="left" vertical="top" wrapText="1"/>
    </xf>
    <xf numFmtId="0" fontId="31" fillId="0" borderId="0" xfId="0" applyFont="1" applyBorder="1" applyAlignment="1">
      <alignment horizontal="left" vertical="top" wrapText="1"/>
    </xf>
    <xf numFmtId="0" fontId="31" fillId="0" borderId="0" xfId="0" applyFont="1" applyAlignment="1">
      <alignment wrapText="1"/>
    </xf>
  </cellXfs>
  <cellStyles count="2">
    <cellStyle name="Обычный" xfId="0" builtinId="0"/>
    <cellStyle name="Финансовый" xfId="1" builtinId="3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4"/>
  <sheetViews>
    <sheetView topLeftCell="A10" workbookViewId="0">
      <selection activeCell="E27" sqref="E27"/>
    </sheetView>
  </sheetViews>
  <sheetFormatPr defaultColWidth="9.109375" defaultRowHeight="13.8"/>
  <cols>
    <col min="1" max="1" width="3.44140625" style="2" customWidth="1"/>
    <col min="2" max="2" width="4.6640625" style="2" customWidth="1"/>
    <col min="3" max="16384" width="9.109375" style="2"/>
  </cols>
  <sheetData>
    <row r="1" spans="1:14">
      <c r="A1" s="1"/>
      <c r="B1" s="1"/>
      <c r="C1" s="1"/>
      <c r="D1" s="1"/>
      <c r="E1" s="1"/>
      <c r="G1" s="3"/>
      <c r="H1" s="3"/>
      <c r="J1" s="3"/>
    </row>
    <row r="2" spans="1:14">
      <c r="A2" s="1"/>
      <c r="B2" s="1"/>
      <c r="C2" s="1"/>
      <c r="D2" s="1"/>
      <c r="E2" s="1"/>
      <c r="G2" s="3"/>
      <c r="H2" s="3"/>
      <c r="J2" s="3"/>
    </row>
    <row r="3" spans="1:14" ht="18.75" customHeight="1">
      <c r="A3" s="1"/>
      <c r="B3" s="1"/>
      <c r="C3" s="1"/>
      <c r="D3" s="1"/>
      <c r="E3" s="1"/>
      <c r="G3" s="312"/>
      <c r="H3" s="312"/>
      <c r="I3" s="312"/>
      <c r="J3" s="312"/>
    </row>
    <row r="4" spans="1:14" ht="18.75" customHeight="1">
      <c r="A4" s="1"/>
      <c r="B4" s="1"/>
      <c r="C4" s="1"/>
      <c r="D4" s="1"/>
      <c r="E4" s="1"/>
      <c r="G4" s="312"/>
      <c r="H4" s="312"/>
      <c r="I4" s="312"/>
      <c r="J4" s="312"/>
    </row>
    <row r="5" spans="1:14" ht="33.75" customHeight="1">
      <c r="A5" s="1"/>
      <c r="B5" s="1"/>
      <c r="C5" s="1"/>
      <c r="D5" s="1"/>
      <c r="E5" s="1"/>
      <c r="G5" s="312"/>
      <c r="H5" s="312"/>
      <c r="I5" s="312"/>
      <c r="J5" s="312"/>
    </row>
    <row r="6" spans="1:14" ht="7.5" customHeight="1">
      <c r="A6" s="7"/>
      <c r="B6" s="7"/>
      <c r="C6" s="7"/>
      <c r="D6" s="7"/>
      <c r="E6" s="7"/>
      <c r="F6" s="7"/>
      <c r="G6" s="7"/>
      <c r="H6" s="7"/>
      <c r="I6" s="7"/>
      <c r="J6" s="8"/>
    </row>
    <row r="7" spans="1:14" ht="15" customHeight="1">
      <c r="A7" s="1"/>
      <c r="B7" s="1"/>
      <c r="C7" s="1"/>
      <c r="D7" s="1"/>
      <c r="E7" s="1"/>
      <c r="I7" s="306"/>
      <c r="J7" s="306"/>
    </row>
    <row r="8" spans="1:14">
      <c r="A8" s="1"/>
      <c r="B8" s="1"/>
      <c r="C8" s="1"/>
      <c r="D8" s="1"/>
      <c r="E8" s="1"/>
      <c r="F8" s="1"/>
      <c r="I8" s="1"/>
      <c r="J8" s="3"/>
      <c r="K8" s="1"/>
      <c r="L8" s="1"/>
      <c r="M8" s="1"/>
      <c r="N8" s="1"/>
    </row>
    <row r="9" spans="1:14">
      <c r="A9" s="1"/>
      <c r="B9" s="1"/>
      <c r="C9" s="1"/>
      <c r="D9" s="1"/>
      <c r="E9" s="1"/>
      <c r="F9" s="1"/>
      <c r="H9" s="313"/>
      <c r="I9" s="313"/>
      <c r="J9" s="313"/>
      <c r="K9" s="1"/>
      <c r="L9" s="1"/>
      <c r="M9" s="1"/>
      <c r="N9" s="1"/>
    </row>
    <row r="10" spans="1:14">
      <c r="A10" s="1"/>
      <c r="B10" s="1"/>
      <c r="C10" s="1"/>
      <c r="D10" s="1"/>
      <c r="E10" s="1"/>
      <c r="F10" s="1"/>
      <c r="K10" s="1"/>
      <c r="L10" s="1"/>
      <c r="M10" s="1"/>
      <c r="N10" s="1"/>
    </row>
    <row r="11" spans="1:14" ht="15.6">
      <c r="K11" s="4"/>
      <c r="L11" s="4"/>
      <c r="M11" s="1"/>
      <c r="N11" s="1"/>
    </row>
    <row r="12" spans="1:14">
      <c r="K12" s="1"/>
      <c r="L12" s="1"/>
      <c r="M12" s="1"/>
      <c r="N12" s="1"/>
    </row>
    <row r="13" spans="1:14" ht="18.75" customHeight="1">
      <c r="K13" s="1"/>
      <c r="L13" s="1"/>
      <c r="M13" s="1"/>
      <c r="N13" s="1"/>
    </row>
    <row r="14" spans="1:14" ht="18.75" customHeight="1">
      <c r="K14" s="1"/>
      <c r="L14" s="1"/>
      <c r="M14" s="1"/>
      <c r="N14" s="1"/>
    </row>
    <row r="15" spans="1:14">
      <c r="K15" s="1"/>
      <c r="L15" s="1"/>
      <c r="M15" s="1"/>
      <c r="N15" s="1"/>
    </row>
    <row r="16" spans="1:14">
      <c r="A16" s="1"/>
      <c r="B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22.5" customHeight="1">
      <c r="C17" s="307" t="s">
        <v>26</v>
      </c>
      <c r="D17" s="308"/>
      <c r="E17" s="308"/>
      <c r="F17" s="308"/>
      <c r="G17" s="308"/>
      <c r="H17" s="308"/>
      <c r="I17" s="308"/>
      <c r="J17" s="4"/>
      <c r="K17" s="1"/>
      <c r="L17" s="1"/>
      <c r="M17" s="1"/>
      <c r="N17" s="1"/>
    </row>
    <row r="18" spans="1:14" ht="18">
      <c r="C18" s="309" t="s">
        <v>77</v>
      </c>
      <c r="D18" s="308"/>
      <c r="E18" s="308"/>
      <c r="F18" s="308"/>
      <c r="G18" s="308"/>
      <c r="H18" s="308"/>
      <c r="I18" s="308"/>
      <c r="J18" s="308"/>
      <c r="K18" s="1"/>
      <c r="L18" s="1"/>
      <c r="M18" s="1"/>
      <c r="N18" s="1"/>
    </row>
    <row r="19" spans="1:14" ht="18.75" customHeight="1">
      <c r="C19" s="315" t="s">
        <v>25</v>
      </c>
      <c r="D19" s="315"/>
      <c r="E19" s="315"/>
      <c r="F19" s="315"/>
      <c r="G19" s="315"/>
      <c r="H19" s="315"/>
      <c r="I19" s="315"/>
      <c r="J19" s="315"/>
      <c r="K19" s="1"/>
      <c r="L19" s="1"/>
      <c r="M19" s="1"/>
      <c r="N19" s="1"/>
    </row>
    <row r="20" spans="1:14" ht="15" customHeight="1">
      <c r="C20" s="310" t="s">
        <v>96</v>
      </c>
      <c r="D20" s="308"/>
      <c r="E20" s="308"/>
      <c r="F20" s="308"/>
      <c r="G20" s="308"/>
      <c r="H20" s="308"/>
      <c r="I20" s="308"/>
      <c r="J20" s="308"/>
      <c r="K20" s="1"/>
      <c r="L20" s="1"/>
      <c r="M20" s="1"/>
      <c r="N20" s="1"/>
    </row>
    <row r="21" spans="1:14" ht="15" customHeight="1">
      <c r="C21" s="308"/>
      <c r="D21" s="308"/>
      <c r="E21" s="308"/>
      <c r="F21" s="308"/>
      <c r="G21" s="308"/>
      <c r="H21" s="308"/>
      <c r="I21" s="308"/>
      <c r="J21" s="308"/>
      <c r="K21" s="1"/>
      <c r="L21" s="1"/>
      <c r="M21" s="1"/>
      <c r="N21" s="1"/>
    </row>
    <row r="22" spans="1:14" ht="38.25" customHeight="1">
      <c r="C22" s="308"/>
      <c r="D22" s="308"/>
      <c r="E22" s="308"/>
      <c r="F22" s="308"/>
      <c r="G22" s="308"/>
      <c r="H22" s="308"/>
      <c r="I22" s="308"/>
      <c r="J22" s="308"/>
      <c r="K22" s="1"/>
      <c r="L22" s="1"/>
      <c r="M22" s="1"/>
      <c r="N22" s="1"/>
    </row>
    <row r="23" spans="1:14" ht="21">
      <c r="A23" s="1"/>
      <c r="B23" s="1"/>
      <c r="C23" s="1"/>
      <c r="D23" s="314" t="s">
        <v>127</v>
      </c>
      <c r="E23" s="314"/>
      <c r="F23" s="314"/>
      <c r="G23" s="314"/>
      <c r="H23" s="314"/>
      <c r="I23" s="314"/>
      <c r="J23" s="1"/>
      <c r="K23" s="1"/>
      <c r="L23" s="1"/>
      <c r="M23" s="1"/>
      <c r="N23" s="1"/>
    </row>
    <row r="24" spans="1:14">
      <c r="A24" s="1"/>
      <c r="J24" s="1"/>
      <c r="K24" s="1"/>
      <c r="L24" s="1"/>
      <c r="M24" s="1"/>
      <c r="N24" s="1"/>
    </row>
    <row r="25" spans="1:14">
      <c r="A25" s="1"/>
      <c r="J25" s="1"/>
      <c r="K25" s="1"/>
      <c r="L25" s="1"/>
      <c r="M25" s="1"/>
      <c r="N25" s="1"/>
    </row>
    <row r="26" spans="1:14">
      <c r="A26" s="1"/>
      <c r="J26" s="1"/>
      <c r="K26" s="1"/>
      <c r="L26" s="1"/>
      <c r="M26" s="1"/>
      <c r="N26" s="1"/>
    </row>
    <row r="27" spans="1:14" ht="65.25" customHeight="1">
      <c r="A27" s="1"/>
      <c r="G27" s="311" t="s">
        <v>121</v>
      </c>
      <c r="H27" s="311"/>
      <c r="I27" s="311"/>
      <c r="J27" s="311"/>
      <c r="K27" s="1"/>
      <c r="L27" s="1"/>
      <c r="M27" s="1"/>
      <c r="N27" s="1"/>
    </row>
    <row r="28" spans="1:14" ht="3.75" customHeight="1">
      <c r="A28" s="1"/>
      <c r="I28" s="1"/>
      <c r="J28" s="3"/>
      <c r="K28" s="1"/>
      <c r="L28" s="1"/>
      <c r="M28" s="1"/>
      <c r="N28" s="1"/>
    </row>
    <row r="29" spans="1:14" ht="15.6">
      <c r="A29" s="1"/>
      <c r="I29" s="1"/>
      <c r="J29" s="6" t="s">
        <v>120</v>
      </c>
      <c r="K29" s="1"/>
      <c r="L29" s="1"/>
      <c r="M29" s="1"/>
      <c r="N29" s="1"/>
    </row>
    <row r="30" spans="1:14" ht="24.75" customHeight="1">
      <c r="A30" s="1"/>
      <c r="B30" s="1"/>
      <c r="C30" s="1"/>
      <c r="D30" s="1"/>
      <c r="E30" s="1"/>
      <c r="F30" s="1"/>
      <c r="G30" s="1"/>
      <c r="H30" s="1" t="s">
        <v>47</v>
      </c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7" spans="5:8" ht="12.75" customHeight="1"/>
    <row r="38" spans="5:8" ht="15" hidden="1" customHeight="1"/>
    <row r="39" spans="5:8" ht="2.25" customHeight="1"/>
    <row r="43" spans="5:8" ht="15.6">
      <c r="E43" s="306"/>
      <c r="F43" s="306"/>
      <c r="G43" s="306"/>
      <c r="H43" s="306"/>
    </row>
    <row r="44" spans="5:8" ht="15.6">
      <c r="E44" s="5"/>
      <c r="F44" s="306" t="s">
        <v>83</v>
      </c>
      <c r="G44" s="306"/>
      <c r="H44" s="5"/>
    </row>
  </sheetData>
  <mergeCells count="11">
    <mergeCell ref="G3:J5"/>
    <mergeCell ref="H9:J9"/>
    <mergeCell ref="D23:I23"/>
    <mergeCell ref="C19:J19"/>
    <mergeCell ref="E43:H43"/>
    <mergeCell ref="I7:J7"/>
    <mergeCell ref="F44:G44"/>
    <mergeCell ref="C17:I17"/>
    <mergeCell ref="C18:J18"/>
    <mergeCell ref="C20:J22"/>
    <mergeCell ref="G27:J27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I131"/>
  <sheetViews>
    <sheetView tabSelected="1" view="pageBreakPreview" zoomScale="61" zoomScaleSheetLayoutView="61" workbookViewId="0">
      <pane xSplit="4" topLeftCell="T1" activePane="topRight" state="frozen"/>
      <selection pane="topRight" activeCell="AA52" sqref="AA52"/>
    </sheetView>
  </sheetViews>
  <sheetFormatPr defaultColWidth="9.109375" defaultRowHeight="21"/>
  <cols>
    <col min="1" max="1" width="11.88671875" style="26" customWidth="1"/>
    <col min="2" max="2" width="24.6640625" style="28" customWidth="1"/>
    <col min="3" max="3" width="26.5546875" style="28" customWidth="1"/>
    <col min="4" max="4" width="22.33203125" style="26" customWidth="1"/>
    <col min="5" max="5" width="18.6640625" style="74" customWidth="1"/>
    <col min="6" max="6" width="14.109375" style="74" customWidth="1"/>
    <col min="7" max="7" width="11.33203125" style="74" customWidth="1"/>
    <col min="8" max="8" width="9.6640625" style="26" customWidth="1"/>
    <col min="9" max="9" width="9.44140625" style="26" customWidth="1"/>
    <col min="10" max="10" width="8.33203125" style="26" customWidth="1"/>
    <col min="11" max="11" width="10.6640625" style="26" customWidth="1"/>
    <col min="12" max="12" width="11.5546875" style="26" customWidth="1"/>
    <col min="13" max="13" width="10.33203125" style="26" customWidth="1"/>
    <col min="14" max="14" width="13.109375" style="26" customWidth="1"/>
    <col min="15" max="15" width="13.6640625" style="26" customWidth="1"/>
    <col min="16" max="16" width="13.33203125" style="297" customWidth="1"/>
    <col min="17" max="17" width="10.6640625" style="130" customWidth="1"/>
    <col min="18" max="18" width="10.109375" style="153" customWidth="1"/>
    <col min="19" max="19" width="6.88671875" style="153" customWidth="1"/>
    <col min="20" max="20" width="12.6640625" style="26" customWidth="1"/>
    <col min="21" max="21" width="10" style="26" customWidth="1"/>
    <col min="22" max="22" width="11" style="26" customWidth="1"/>
    <col min="23" max="23" width="13.33203125" style="26" customWidth="1"/>
    <col min="24" max="24" width="12.33203125" style="26" bestFit="1" customWidth="1"/>
    <col min="25" max="25" width="7.5546875" style="26" customWidth="1"/>
    <col min="26" max="27" width="12" style="170" customWidth="1"/>
    <col min="28" max="28" width="9" style="26" customWidth="1"/>
    <col min="29" max="29" width="13" style="26" customWidth="1"/>
    <col min="30" max="30" width="13.109375" style="26" customWidth="1"/>
    <col min="31" max="31" width="10.5546875" style="26" customWidth="1"/>
    <col min="32" max="32" width="13" style="26" customWidth="1"/>
    <col min="33" max="33" width="10.6640625" style="70" customWidth="1"/>
    <col min="34" max="34" width="10" style="26" customWidth="1"/>
    <col min="35" max="35" width="13" style="26" customWidth="1"/>
    <col min="36" max="36" width="10" style="26" customWidth="1"/>
    <col min="37" max="37" width="8.88671875" style="26" customWidth="1"/>
    <col min="38" max="38" width="12.5546875" style="26" customWidth="1"/>
    <col min="39" max="39" width="8.6640625" style="26" customWidth="1"/>
    <col min="40" max="40" width="6.88671875" style="26" customWidth="1"/>
    <col min="41" max="41" width="12.6640625" style="26" customWidth="1"/>
    <col min="42" max="42" width="9.5546875" style="26" customWidth="1"/>
    <col min="43" max="43" width="6.88671875" style="26" customWidth="1"/>
    <col min="44" max="44" width="16.109375" style="26" customWidth="1"/>
    <col min="45" max="45" width="17.44140625" style="26" hidden="1" customWidth="1"/>
    <col min="46" max="108" width="0" style="26" hidden="1" customWidth="1"/>
    <col min="109" max="218" width="0" style="27" hidden="1" customWidth="1"/>
    <col min="219" max="16384" width="9.109375" style="27"/>
  </cols>
  <sheetData>
    <row r="1" spans="1:217" s="187" customFormat="1" ht="22.8">
      <c r="A1" s="182" t="s">
        <v>124</v>
      </c>
      <c r="B1" s="183"/>
      <c r="C1" s="183"/>
      <c r="D1" s="157"/>
      <c r="E1" s="184"/>
      <c r="F1" s="184"/>
      <c r="G1" s="184"/>
      <c r="H1" s="157"/>
      <c r="I1" s="157"/>
      <c r="J1" s="157"/>
      <c r="K1" s="157"/>
      <c r="L1" s="157"/>
      <c r="M1" s="157"/>
      <c r="N1" s="157"/>
      <c r="O1" s="157"/>
      <c r="P1" s="284"/>
      <c r="Q1" s="157"/>
      <c r="R1" s="185"/>
      <c r="S1" s="185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86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</row>
    <row r="2" spans="1:217" ht="15" customHeight="1">
      <c r="A2" s="320" t="s">
        <v>0</v>
      </c>
      <c r="B2" s="351" t="s">
        <v>1</v>
      </c>
      <c r="C2" s="351" t="s">
        <v>38</v>
      </c>
      <c r="D2" s="320" t="s">
        <v>73</v>
      </c>
      <c r="E2" s="69"/>
      <c r="F2" s="69"/>
      <c r="G2" s="69"/>
      <c r="H2" s="54"/>
      <c r="I2" s="54"/>
      <c r="J2" s="54"/>
      <c r="K2" s="54"/>
      <c r="L2" s="54"/>
      <c r="M2" s="54"/>
      <c r="N2" s="54"/>
      <c r="O2" s="56"/>
      <c r="P2" s="53"/>
      <c r="Q2" s="131"/>
      <c r="R2" s="143"/>
      <c r="S2" s="143"/>
      <c r="T2" s="54"/>
      <c r="U2" s="54"/>
      <c r="V2" s="54"/>
      <c r="W2" s="54"/>
      <c r="X2" s="56"/>
      <c r="Y2" s="56"/>
      <c r="Z2" s="158"/>
      <c r="AA2" s="158"/>
      <c r="AB2" s="54"/>
      <c r="AC2" s="54"/>
      <c r="AD2" s="54"/>
      <c r="AE2" s="54"/>
      <c r="AF2" s="54"/>
      <c r="AG2" s="302"/>
      <c r="AH2" s="56"/>
      <c r="AI2" s="54"/>
      <c r="AJ2" s="54"/>
      <c r="AK2" s="54"/>
      <c r="AL2" s="54"/>
      <c r="AM2" s="54"/>
      <c r="AN2" s="54"/>
      <c r="AO2" s="54"/>
      <c r="AP2" s="55"/>
      <c r="AQ2" s="55"/>
      <c r="AR2" s="55"/>
      <c r="DD2" s="27"/>
    </row>
    <row r="3" spans="1:217" ht="69.75" customHeight="1">
      <c r="A3" s="320"/>
      <c r="B3" s="351"/>
      <c r="C3" s="351"/>
      <c r="D3" s="320"/>
      <c r="E3" s="353" t="s">
        <v>61</v>
      </c>
      <c r="F3" s="353"/>
      <c r="G3" s="353"/>
      <c r="H3" s="320" t="s">
        <v>2</v>
      </c>
      <c r="I3" s="320"/>
      <c r="J3" s="54"/>
      <c r="K3" s="320" t="s">
        <v>3</v>
      </c>
      <c r="L3" s="320"/>
      <c r="M3" s="54"/>
      <c r="N3" s="320" t="s">
        <v>4</v>
      </c>
      <c r="O3" s="320"/>
      <c r="P3" s="215"/>
      <c r="Q3" s="320" t="s">
        <v>5</v>
      </c>
      <c r="R3" s="320"/>
      <c r="S3" s="143"/>
      <c r="T3" s="320" t="s">
        <v>6</v>
      </c>
      <c r="U3" s="320"/>
      <c r="V3" s="54"/>
      <c r="W3" s="320" t="s">
        <v>7</v>
      </c>
      <c r="X3" s="320"/>
      <c r="Y3" s="54"/>
      <c r="Z3" s="352" t="s">
        <v>8</v>
      </c>
      <c r="AA3" s="352"/>
      <c r="AB3" s="54"/>
      <c r="AC3" s="320" t="s">
        <v>9</v>
      </c>
      <c r="AD3" s="320"/>
      <c r="AE3" s="54"/>
      <c r="AF3" s="320" t="s">
        <v>10</v>
      </c>
      <c r="AG3" s="320"/>
      <c r="AH3" s="54"/>
      <c r="AI3" s="320" t="s">
        <v>11</v>
      </c>
      <c r="AJ3" s="320"/>
      <c r="AK3" s="54"/>
      <c r="AL3" s="320" t="s">
        <v>12</v>
      </c>
      <c r="AM3" s="320"/>
      <c r="AN3" s="54"/>
      <c r="AO3" s="320" t="s">
        <v>13</v>
      </c>
      <c r="AP3" s="320"/>
      <c r="AQ3" s="320"/>
      <c r="AR3" s="354" t="s">
        <v>62</v>
      </c>
      <c r="AS3" s="335" t="s">
        <v>37</v>
      </c>
      <c r="AT3" s="28"/>
      <c r="AU3" s="28"/>
    </row>
    <row r="4" spans="1:217" ht="86.25" customHeight="1">
      <c r="A4" s="320"/>
      <c r="B4" s="351"/>
      <c r="C4" s="351"/>
      <c r="D4" s="320"/>
      <c r="E4" s="62" t="s">
        <v>15</v>
      </c>
      <c r="F4" s="71" t="s">
        <v>16</v>
      </c>
      <c r="G4" s="62" t="s">
        <v>14</v>
      </c>
      <c r="H4" s="57" t="s">
        <v>15</v>
      </c>
      <c r="I4" s="57" t="s">
        <v>16</v>
      </c>
      <c r="J4" s="29" t="s">
        <v>14</v>
      </c>
      <c r="K4" s="57" t="s">
        <v>15</v>
      </c>
      <c r="L4" s="57" t="s">
        <v>16</v>
      </c>
      <c r="M4" s="29" t="s">
        <v>14</v>
      </c>
      <c r="N4" s="57" t="s">
        <v>15</v>
      </c>
      <c r="O4" s="57" t="s">
        <v>16</v>
      </c>
      <c r="P4" s="285" t="s">
        <v>14</v>
      </c>
      <c r="Q4" s="135" t="s">
        <v>15</v>
      </c>
      <c r="R4" s="144" t="s">
        <v>16</v>
      </c>
      <c r="S4" s="145" t="s">
        <v>14</v>
      </c>
      <c r="T4" s="57" t="s">
        <v>15</v>
      </c>
      <c r="U4" s="57" t="s">
        <v>16</v>
      </c>
      <c r="V4" s="29" t="s">
        <v>14</v>
      </c>
      <c r="W4" s="57" t="s">
        <v>15</v>
      </c>
      <c r="X4" s="57" t="s">
        <v>16</v>
      </c>
      <c r="Y4" s="29" t="s">
        <v>14</v>
      </c>
      <c r="Z4" s="159" t="s">
        <v>15</v>
      </c>
      <c r="AA4" s="159" t="s">
        <v>16</v>
      </c>
      <c r="AB4" s="29" t="s">
        <v>14</v>
      </c>
      <c r="AC4" s="57" t="s">
        <v>15</v>
      </c>
      <c r="AD4" s="57" t="s">
        <v>16</v>
      </c>
      <c r="AE4" s="29" t="s">
        <v>14</v>
      </c>
      <c r="AF4" s="57" t="s">
        <v>15</v>
      </c>
      <c r="AG4" s="304" t="s">
        <v>16</v>
      </c>
      <c r="AH4" s="29" t="s">
        <v>14</v>
      </c>
      <c r="AI4" s="57" t="s">
        <v>15</v>
      </c>
      <c r="AJ4" s="57" t="s">
        <v>16</v>
      </c>
      <c r="AK4" s="29" t="s">
        <v>14</v>
      </c>
      <c r="AL4" s="57" t="s">
        <v>15</v>
      </c>
      <c r="AM4" s="57" t="s">
        <v>16</v>
      </c>
      <c r="AN4" s="29" t="s">
        <v>14</v>
      </c>
      <c r="AO4" s="57" t="s">
        <v>15</v>
      </c>
      <c r="AP4" s="57" t="s">
        <v>16</v>
      </c>
      <c r="AQ4" s="29" t="s">
        <v>14</v>
      </c>
      <c r="AR4" s="354"/>
      <c r="AS4" s="341"/>
      <c r="AT4" s="28"/>
      <c r="AU4" s="28"/>
    </row>
    <row r="5" spans="1:217" s="84" customFormat="1" ht="20.25" customHeight="1">
      <c r="A5" s="321" t="s">
        <v>34</v>
      </c>
      <c r="B5" s="321"/>
      <c r="C5" s="321"/>
      <c r="D5" s="75" t="s">
        <v>18</v>
      </c>
      <c r="E5" s="76">
        <f>H5+K5+N5+Q5+T5+W5+Z5+AC5+AF5+AI5+AL5+AO5</f>
        <v>3955.873</v>
      </c>
      <c r="F5" s="76">
        <f>I5+L5+O5+R5+U5+X5+AA5+AD5+AG5+AJ5+AM5+AP5</f>
        <v>0</v>
      </c>
      <c r="G5" s="76">
        <f>F5*100/E5</f>
        <v>0</v>
      </c>
      <c r="H5" s="76">
        <f>SUM(H22,H48,H56,H80,H86)</f>
        <v>0</v>
      </c>
      <c r="I5" s="76">
        <f>SUM(I22,I48,I56,I80,I86)</f>
        <v>0</v>
      </c>
      <c r="J5" s="76"/>
      <c r="K5" s="76">
        <f>SUM(K22,K48,K56,K80,K86)</f>
        <v>0</v>
      </c>
      <c r="L5" s="76">
        <f>SUM(L22,L48,L56,L80,L86)</f>
        <v>0</v>
      </c>
      <c r="M5" s="77"/>
      <c r="N5" s="76">
        <f>SUM(N22,N48,N56,N80,N86)</f>
        <v>0</v>
      </c>
      <c r="O5" s="76">
        <f>SUM(O22,O48,O56,O80,O86)</f>
        <v>0</v>
      </c>
      <c r="P5" s="77"/>
      <c r="Q5" s="76">
        <f>SUM(Q22,Q48,Q56,Q80,Q86)</f>
        <v>10</v>
      </c>
      <c r="R5" s="76"/>
      <c r="S5" s="78"/>
      <c r="T5" s="139">
        <f>SUM(T22,T48,T58,T80,T86)</f>
        <v>69.5</v>
      </c>
      <c r="U5" s="76"/>
      <c r="V5" s="76"/>
      <c r="W5" s="76">
        <f>SUM(W22,W48,W56,W80,W86)</f>
        <v>37.6</v>
      </c>
      <c r="X5" s="76"/>
      <c r="Y5" s="77"/>
      <c r="Z5" s="76">
        <f>SUM(Z22,Z48,Z56,Z80,Z86)</f>
        <v>691.82</v>
      </c>
      <c r="AA5" s="76"/>
      <c r="AB5" s="77"/>
      <c r="AC5" s="76">
        <f>SUM(AC22,AC48,AC56,AC80,AC86)</f>
        <v>0</v>
      </c>
      <c r="AD5" s="76"/>
      <c r="AE5" s="77"/>
      <c r="AF5" s="76">
        <f>SUM(AF22,AF48,AF56,AF80,AF86)</f>
        <v>10</v>
      </c>
      <c r="AG5" s="76"/>
      <c r="AH5" s="77"/>
      <c r="AI5" s="76">
        <f>SUM(AI22,AI48,AI58,AI80,AI86)</f>
        <v>10</v>
      </c>
      <c r="AJ5" s="76"/>
      <c r="AK5" s="76"/>
      <c r="AL5" s="76">
        <f>SUM(AL22,AL48,AL56,AL80,AL86)</f>
        <v>3126.953</v>
      </c>
      <c r="AM5" s="76"/>
      <c r="AN5" s="77"/>
      <c r="AO5" s="76">
        <f>SUM(AO22,AO48,AO56,AO80,AO86)</f>
        <v>0</v>
      </c>
      <c r="AP5" s="139"/>
      <c r="AQ5" s="77"/>
      <c r="AR5" s="354"/>
      <c r="AS5" s="79"/>
      <c r="AT5" s="80"/>
      <c r="AU5" s="80"/>
      <c r="AV5" s="80"/>
      <c r="AW5" s="79"/>
      <c r="AX5" s="79"/>
      <c r="AY5" s="80"/>
      <c r="AZ5" s="79"/>
      <c r="BA5" s="79"/>
      <c r="BB5" s="80"/>
      <c r="BC5" s="79"/>
      <c r="BD5" s="79"/>
      <c r="BE5" s="80"/>
      <c r="BF5" s="80"/>
      <c r="BG5" s="80"/>
      <c r="BH5" s="79"/>
      <c r="BI5" s="79"/>
      <c r="BJ5" s="80"/>
      <c r="BK5" s="79"/>
      <c r="BL5" s="79"/>
      <c r="BM5" s="80"/>
      <c r="BN5" s="79"/>
      <c r="BO5" s="79"/>
      <c r="BP5" s="80"/>
      <c r="BQ5" s="80"/>
      <c r="BR5" s="80"/>
      <c r="BS5" s="79"/>
      <c r="BT5" s="79"/>
      <c r="BU5" s="80"/>
      <c r="BV5" s="79"/>
      <c r="BW5" s="79"/>
      <c r="BX5" s="80"/>
      <c r="BY5" s="79"/>
      <c r="BZ5" s="79"/>
      <c r="CA5" s="80"/>
      <c r="CB5" s="80"/>
      <c r="CC5" s="80"/>
      <c r="CD5" s="79"/>
      <c r="CE5" s="79"/>
      <c r="CF5" s="80"/>
      <c r="CG5" s="79"/>
      <c r="CH5" s="79"/>
      <c r="CI5" s="80"/>
      <c r="CJ5" s="79"/>
      <c r="CK5" s="79"/>
      <c r="CL5" s="80"/>
      <c r="CM5" s="81"/>
      <c r="CN5" s="81"/>
      <c r="CO5" s="81"/>
      <c r="CP5" s="81"/>
      <c r="CQ5" s="81"/>
      <c r="CR5" s="79"/>
      <c r="CS5" s="80"/>
      <c r="CT5" s="80"/>
      <c r="CU5" s="80"/>
      <c r="CV5" s="79"/>
      <c r="CW5" s="79"/>
      <c r="CX5" s="80"/>
      <c r="CY5" s="79"/>
      <c r="CZ5" s="79"/>
      <c r="DA5" s="80"/>
      <c r="DB5" s="79"/>
      <c r="DC5" s="79"/>
      <c r="DD5" s="80"/>
      <c r="DE5" s="82"/>
      <c r="DF5" s="82"/>
      <c r="DG5" s="83"/>
      <c r="DH5" s="83"/>
      <c r="DI5" s="82"/>
      <c r="DJ5" s="83"/>
      <c r="DK5" s="83"/>
      <c r="DL5" s="82"/>
      <c r="DM5" s="83"/>
      <c r="DN5" s="83"/>
      <c r="DO5" s="82"/>
      <c r="DP5" s="82"/>
      <c r="DQ5" s="82"/>
      <c r="DR5" s="83"/>
      <c r="DS5" s="83"/>
      <c r="DT5" s="82"/>
      <c r="DU5" s="83"/>
      <c r="DV5" s="83"/>
      <c r="DW5" s="82"/>
      <c r="DX5" s="83"/>
      <c r="DY5" s="83"/>
      <c r="DZ5" s="82"/>
      <c r="EA5" s="82"/>
      <c r="EB5" s="82"/>
      <c r="EC5" s="83"/>
      <c r="ED5" s="83"/>
      <c r="EE5" s="82"/>
      <c r="EF5" s="83"/>
      <c r="EG5" s="83"/>
      <c r="EH5" s="82"/>
      <c r="EI5" s="83"/>
      <c r="EJ5" s="83"/>
      <c r="EK5" s="82"/>
      <c r="EQ5" s="83"/>
      <c r="ER5" s="82"/>
      <c r="ES5" s="82"/>
      <c r="ET5" s="82"/>
      <c r="EU5" s="83"/>
      <c r="EV5" s="83"/>
      <c r="EW5" s="82"/>
      <c r="EX5" s="83"/>
      <c r="EY5" s="83"/>
      <c r="EZ5" s="82"/>
      <c r="FA5" s="83"/>
      <c r="FB5" s="83"/>
      <c r="FC5" s="82"/>
      <c r="FD5" s="82"/>
      <c r="FE5" s="82"/>
      <c r="FF5" s="83"/>
      <c r="FG5" s="83"/>
      <c r="FH5" s="82"/>
      <c r="FI5" s="83"/>
      <c r="FJ5" s="83"/>
      <c r="FK5" s="82"/>
      <c r="FL5" s="83"/>
      <c r="FM5" s="83"/>
      <c r="FN5" s="82"/>
      <c r="FO5" s="82"/>
      <c r="FP5" s="82"/>
      <c r="FQ5" s="83"/>
      <c r="FR5" s="83"/>
      <c r="FS5" s="82"/>
      <c r="FT5" s="83"/>
      <c r="FU5" s="83"/>
      <c r="FV5" s="82"/>
      <c r="FW5" s="83"/>
      <c r="FX5" s="83"/>
      <c r="FY5" s="82"/>
      <c r="FZ5" s="82"/>
      <c r="GA5" s="82"/>
      <c r="GB5" s="83"/>
      <c r="GC5" s="83"/>
      <c r="GD5" s="82"/>
      <c r="GE5" s="83"/>
      <c r="GF5" s="83"/>
      <c r="GG5" s="82"/>
      <c r="GH5" s="83"/>
      <c r="GI5" s="83"/>
      <c r="GJ5" s="82"/>
      <c r="GP5" s="83"/>
      <c r="GQ5" s="82"/>
      <c r="GR5" s="82"/>
      <c r="GS5" s="82"/>
      <c r="GT5" s="83"/>
      <c r="GU5" s="83"/>
      <c r="GV5" s="82"/>
      <c r="GW5" s="83"/>
      <c r="GX5" s="83"/>
      <c r="GY5" s="82"/>
      <c r="GZ5" s="83"/>
      <c r="HA5" s="83"/>
      <c r="HB5" s="82"/>
      <c r="HC5" s="82"/>
      <c r="HD5" s="82"/>
      <c r="HE5" s="83"/>
      <c r="HF5" s="83"/>
      <c r="HG5" s="82"/>
      <c r="HH5" s="83"/>
      <c r="HI5" s="83"/>
    </row>
    <row r="6" spans="1:217" s="85" customFormat="1" ht="42.75" customHeight="1">
      <c r="A6" s="321"/>
      <c r="B6" s="321"/>
      <c r="C6" s="321"/>
      <c r="D6" s="75" t="s">
        <v>27</v>
      </c>
      <c r="E6" s="76">
        <f>SUM(E12,E16)</f>
        <v>3869.393</v>
      </c>
      <c r="F6" s="76">
        <f>SUM(F12,F16)</f>
        <v>0</v>
      </c>
      <c r="G6" s="76">
        <f>F6*100/E6</f>
        <v>0</v>
      </c>
      <c r="H6" s="76">
        <f>H12+H16</f>
        <v>0</v>
      </c>
      <c r="I6" s="76">
        <f>I12+I16</f>
        <v>0</v>
      </c>
      <c r="J6" s="76"/>
      <c r="K6" s="76">
        <f t="shared" ref="K6:AO6" si="0">K12+K16</f>
        <v>0</v>
      </c>
      <c r="L6" s="76">
        <f t="shared" ref="L6" si="1">L12+L16</f>
        <v>0</v>
      </c>
      <c r="M6" s="76"/>
      <c r="N6" s="76">
        <f t="shared" si="0"/>
        <v>0</v>
      </c>
      <c r="O6" s="76">
        <f t="shared" si="0"/>
        <v>0</v>
      </c>
      <c r="P6" s="77"/>
      <c r="Q6" s="76">
        <f t="shared" si="0"/>
        <v>10</v>
      </c>
      <c r="R6" s="76"/>
      <c r="S6" s="76"/>
      <c r="T6" s="139">
        <f>T12+T16</f>
        <v>69.5</v>
      </c>
      <c r="U6" s="76"/>
      <c r="V6" s="76"/>
      <c r="W6" s="76">
        <f t="shared" si="0"/>
        <v>37.6</v>
      </c>
      <c r="X6" s="76"/>
      <c r="Y6" s="76"/>
      <c r="Z6" s="76">
        <f t="shared" si="0"/>
        <v>605.34</v>
      </c>
      <c r="AA6" s="76"/>
      <c r="AB6" s="76"/>
      <c r="AC6" s="76">
        <f t="shared" si="0"/>
        <v>0</v>
      </c>
      <c r="AD6" s="76"/>
      <c r="AE6" s="76"/>
      <c r="AF6" s="76">
        <f t="shared" si="0"/>
        <v>10</v>
      </c>
      <c r="AG6" s="76"/>
      <c r="AH6" s="76"/>
      <c r="AI6" s="76">
        <f t="shared" si="0"/>
        <v>10</v>
      </c>
      <c r="AJ6" s="76"/>
      <c r="AK6" s="76"/>
      <c r="AL6" s="76">
        <f t="shared" si="0"/>
        <v>3126.953</v>
      </c>
      <c r="AM6" s="76"/>
      <c r="AN6" s="76"/>
      <c r="AO6" s="76">
        <f t="shared" si="0"/>
        <v>0</v>
      </c>
      <c r="AP6" s="139"/>
      <c r="AQ6" s="77"/>
      <c r="AS6" s="86"/>
    </row>
    <row r="7" spans="1:217" s="55" customFormat="1">
      <c r="A7" s="321"/>
      <c r="B7" s="321"/>
      <c r="C7" s="321"/>
      <c r="D7" s="33" t="s">
        <v>82</v>
      </c>
      <c r="E7" s="63">
        <f>E17</f>
        <v>86.48</v>
      </c>
      <c r="F7" s="63">
        <f>F17</f>
        <v>0</v>
      </c>
      <c r="G7" s="63"/>
      <c r="H7" s="63">
        <f t="shared" ref="H7:AO7" si="2">H17</f>
        <v>0</v>
      </c>
      <c r="I7" s="63">
        <f t="shared" ref="I7" si="3">I17</f>
        <v>0</v>
      </c>
      <c r="J7" s="63"/>
      <c r="K7" s="63">
        <f t="shared" si="2"/>
        <v>0</v>
      </c>
      <c r="L7" s="63">
        <f t="shared" ref="L7" si="4">L17</f>
        <v>0</v>
      </c>
      <c r="M7" s="63"/>
      <c r="N7" s="63">
        <f t="shared" si="2"/>
        <v>0</v>
      </c>
      <c r="O7" s="63">
        <f t="shared" si="2"/>
        <v>0</v>
      </c>
      <c r="P7" s="286"/>
      <c r="Q7" s="63">
        <f t="shared" si="2"/>
        <v>0</v>
      </c>
      <c r="R7" s="63"/>
      <c r="S7" s="63"/>
      <c r="T7" s="63">
        <f t="shared" si="2"/>
        <v>0</v>
      </c>
      <c r="U7" s="63"/>
      <c r="V7" s="63"/>
      <c r="W7" s="63">
        <f t="shared" si="2"/>
        <v>0</v>
      </c>
      <c r="X7" s="63"/>
      <c r="Y7" s="63"/>
      <c r="Z7" s="63">
        <f t="shared" si="2"/>
        <v>86.48</v>
      </c>
      <c r="AA7" s="63"/>
      <c r="AB7" s="63"/>
      <c r="AC7" s="63">
        <f t="shared" si="2"/>
        <v>0</v>
      </c>
      <c r="AD7" s="63"/>
      <c r="AE7" s="63"/>
      <c r="AF7" s="63">
        <f t="shared" si="2"/>
        <v>0</v>
      </c>
      <c r="AG7" s="63"/>
      <c r="AH7" s="63"/>
      <c r="AI7" s="63">
        <f t="shared" si="2"/>
        <v>0</v>
      </c>
      <c r="AJ7" s="63"/>
      <c r="AK7" s="63"/>
      <c r="AL7" s="63">
        <f t="shared" si="2"/>
        <v>0</v>
      </c>
      <c r="AM7" s="63"/>
      <c r="AN7" s="63"/>
      <c r="AO7" s="63">
        <f t="shared" si="2"/>
        <v>0</v>
      </c>
      <c r="AP7" s="34"/>
      <c r="AQ7" s="34"/>
      <c r="AS7" s="32"/>
    </row>
    <row r="8" spans="1:217" s="55" customFormat="1" ht="29.25" customHeight="1">
      <c r="A8" s="35" t="s">
        <v>22</v>
      </c>
      <c r="B8" s="54"/>
      <c r="C8" s="54"/>
      <c r="E8" s="63"/>
      <c r="F8" s="63"/>
      <c r="G8" s="63"/>
      <c r="I8" s="229"/>
      <c r="L8" s="280"/>
      <c r="M8" s="36"/>
      <c r="N8" s="36"/>
      <c r="O8" s="283"/>
      <c r="P8" s="129"/>
      <c r="Q8" s="36"/>
      <c r="R8" s="148"/>
      <c r="S8" s="148"/>
      <c r="T8" s="36"/>
      <c r="U8" s="36"/>
      <c r="V8" s="36"/>
      <c r="W8" s="36"/>
      <c r="X8" s="36"/>
      <c r="Y8" s="36"/>
      <c r="Z8" s="162"/>
      <c r="AA8" s="162"/>
      <c r="AB8" s="36"/>
      <c r="AC8" s="36"/>
      <c r="AD8" s="36"/>
      <c r="AE8" s="129"/>
      <c r="AF8" s="36"/>
      <c r="AG8" s="36"/>
      <c r="AH8" s="36"/>
      <c r="AI8" s="36"/>
      <c r="AJ8" s="36"/>
      <c r="AK8" s="36"/>
      <c r="AL8" s="36"/>
      <c r="AM8" s="36"/>
      <c r="AN8" s="129"/>
      <c r="AO8" s="36"/>
      <c r="AP8" s="36"/>
      <c r="AQ8" s="36"/>
      <c r="AS8" s="32"/>
    </row>
    <row r="9" spans="1:217" s="85" customFormat="1" ht="30" customHeight="1">
      <c r="A9" s="320" t="s">
        <v>35</v>
      </c>
      <c r="B9" s="320"/>
      <c r="C9" s="320"/>
      <c r="D9" s="75" t="s">
        <v>18</v>
      </c>
      <c r="E9" s="76">
        <f>H9+K9+AO9+N9+Q9+T9+W9+Z9+AC9+AF9+AI9+AL9</f>
        <v>2416.953</v>
      </c>
      <c r="F9" s="76">
        <f>I9+L9+AP9+O9+R9+U9+X9+AA9+AD9+AG9+AJ9+AM9</f>
        <v>0</v>
      </c>
      <c r="G9" s="76"/>
      <c r="H9" s="76">
        <f>SUM(H89)</f>
        <v>0</v>
      </c>
      <c r="I9" s="76">
        <f>SUM(I89)</f>
        <v>0</v>
      </c>
      <c r="J9" s="76"/>
      <c r="K9" s="76">
        <f t="shared" ref="K9:AO9" si="5">SUM(K89)</f>
        <v>0</v>
      </c>
      <c r="L9" s="76">
        <f t="shared" ref="L9" si="6">SUM(L89)</f>
        <v>0</v>
      </c>
      <c r="M9" s="76"/>
      <c r="N9" s="76">
        <f t="shared" si="5"/>
        <v>0</v>
      </c>
      <c r="O9" s="76">
        <f t="shared" si="5"/>
        <v>0</v>
      </c>
      <c r="P9" s="77"/>
      <c r="Q9" s="76">
        <f t="shared" si="5"/>
        <v>0</v>
      </c>
      <c r="R9" s="76"/>
      <c r="S9" s="76"/>
      <c r="T9" s="76">
        <f t="shared" si="5"/>
        <v>0</v>
      </c>
      <c r="U9" s="76"/>
      <c r="V9" s="76"/>
      <c r="W9" s="76">
        <f t="shared" si="5"/>
        <v>0</v>
      </c>
      <c r="X9" s="76"/>
      <c r="Y9" s="76"/>
      <c r="Z9" s="76">
        <f t="shared" si="5"/>
        <v>0</v>
      </c>
      <c r="AA9" s="76"/>
      <c r="AB9" s="76"/>
      <c r="AC9" s="76">
        <f t="shared" si="5"/>
        <v>0</v>
      </c>
      <c r="AD9" s="76"/>
      <c r="AE9" s="76"/>
      <c r="AF9" s="76">
        <f t="shared" si="5"/>
        <v>0</v>
      </c>
      <c r="AG9" s="76"/>
      <c r="AH9" s="76"/>
      <c r="AI9" s="76">
        <f t="shared" si="5"/>
        <v>0</v>
      </c>
      <c r="AJ9" s="76"/>
      <c r="AK9" s="76"/>
      <c r="AL9" s="76">
        <f t="shared" si="5"/>
        <v>2416.953</v>
      </c>
      <c r="AM9" s="76"/>
      <c r="AN9" s="76"/>
      <c r="AO9" s="76">
        <f t="shared" si="5"/>
        <v>0</v>
      </c>
      <c r="AP9" s="76"/>
      <c r="AQ9" s="87"/>
      <c r="AS9" s="86"/>
    </row>
    <row r="10" spans="1:217" s="55" customFormat="1" ht="44.25" customHeight="1">
      <c r="A10" s="320"/>
      <c r="B10" s="320"/>
      <c r="C10" s="320"/>
      <c r="D10" s="54" t="s">
        <v>19</v>
      </c>
      <c r="E10" s="76"/>
      <c r="F10" s="76"/>
      <c r="G10" s="63"/>
      <c r="H10" s="30"/>
      <c r="I10" s="30"/>
      <c r="J10" s="36"/>
      <c r="K10" s="36"/>
      <c r="L10" s="36"/>
      <c r="M10" s="36"/>
      <c r="N10" s="52"/>
      <c r="O10" s="36"/>
      <c r="P10" s="129"/>
      <c r="Q10" s="36"/>
      <c r="R10" s="148"/>
      <c r="S10" s="148"/>
      <c r="T10" s="223"/>
      <c r="U10" s="36"/>
      <c r="V10" s="36"/>
      <c r="W10" s="36"/>
      <c r="X10" s="36"/>
      <c r="Y10" s="36"/>
      <c r="Z10" s="162"/>
      <c r="AA10" s="162"/>
      <c r="AB10" s="36"/>
      <c r="AC10" s="52"/>
      <c r="AD10" s="52"/>
      <c r="AE10" s="36"/>
      <c r="AF10" s="52"/>
      <c r="AG10" s="52"/>
      <c r="AH10" s="36"/>
      <c r="AI10" s="52"/>
      <c r="AJ10" s="36"/>
      <c r="AK10" s="36"/>
      <c r="AL10" s="36"/>
      <c r="AM10" s="36"/>
      <c r="AN10" s="129"/>
      <c r="AO10" s="52"/>
      <c r="AP10" s="36"/>
      <c r="AQ10" s="36"/>
      <c r="AS10" s="32"/>
    </row>
    <row r="11" spans="1:217" s="55" customFormat="1" ht="23.25" customHeight="1">
      <c r="A11" s="320"/>
      <c r="B11" s="320"/>
      <c r="C11" s="320"/>
      <c r="D11" s="54" t="s">
        <v>20</v>
      </c>
      <c r="E11" s="76"/>
      <c r="F11" s="76"/>
      <c r="G11" s="63"/>
      <c r="H11" s="30"/>
      <c r="I11" s="30"/>
      <c r="J11" s="36"/>
      <c r="K11" s="36"/>
      <c r="L11" s="36"/>
      <c r="M11" s="36"/>
      <c r="N11" s="52"/>
      <c r="O11" s="36"/>
      <c r="P11" s="129"/>
      <c r="Q11" s="36"/>
      <c r="R11" s="148"/>
      <c r="S11" s="148"/>
      <c r="T11" s="223"/>
      <c r="U11" s="36"/>
      <c r="V11" s="36"/>
      <c r="W11" s="36"/>
      <c r="X11" s="36"/>
      <c r="Y11" s="36"/>
      <c r="Z11" s="162"/>
      <c r="AA11" s="162"/>
      <c r="AB11" s="36"/>
      <c r="AC11" s="52"/>
      <c r="AD11" s="52"/>
      <c r="AE11" s="36"/>
      <c r="AF11" s="52"/>
      <c r="AG11" s="52"/>
      <c r="AH11" s="36"/>
      <c r="AI11" s="52"/>
      <c r="AJ11" s="36"/>
      <c r="AK11" s="36"/>
      <c r="AL11" s="36"/>
      <c r="AM11" s="36"/>
      <c r="AN11" s="129"/>
      <c r="AO11" s="52"/>
      <c r="AP11" s="36"/>
      <c r="AQ11" s="36"/>
      <c r="AS11" s="32"/>
    </row>
    <row r="12" spans="1:217" s="85" customFormat="1">
      <c r="A12" s="320"/>
      <c r="B12" s="320"/>
      <c r="C12" s="320"/>
      <c r="D12" s="75" t="s">
        <v>27</v>
      </c>
      <c r="E12" s="76">
        <f>H12+K12+AO12+N12+Q12+T12+W12+Z12+AC12+AF12+AI12+AL12</f>
        <v>2416.953</v>
      </c>
      <c r="F12" s="76">
        <f>I12+L12+AP12+O12+R12+U12+X12+AA12+AD12+AG12+AJ12+AM12</f>
        <v>0</v>
      </c>
      <c r="G12" s="76"/>
      <c r="H12" s="76">
        <f>SUM(H90)</f>
        <v>0</v>
      </c>
      <c r="I12" s="76">
        <f>SUM(I90)</f>
        <v>0</v>
      </c>
      <c r="J12" s="76"/>
      <c r="K12" s="76">
        <f t="shared" ref="K12:AO12" si="7">SUM(K90)</f>
        <v>0</v>
      </c>
      <c r="L12" s="76">
        <f t="shared" ref="L12" si="8">SUM(L90)</f>
        <v>0</v>
      </c>
      <c r="M12" s="76"/>
      <c r="N12" s="76">
        <f t="shared" si="7"/>
        <v>0</v>
      </c>
      <c r="O12" s="76">
        <f t="shared" si="7"/>
        <v>0</v>
      </c>
      <c r="P12" s="77"/>
      <c r="Q12" s="76">
        <f t="shared" si="7"/>
        <v>0</v>
      </c>
      <c r="R12" s="76"/>
      <c r="S12" s="76"/>
      <c r="T12" s="76">
        <f t="shared" si="7"/>
        <v>0</v>
      </c>
      <c r="U12" s="76"/>
      <c r="V12" s="76"/>
      <c r="W12" s="76">
        <f t="shared" si="7"/>
        <v>0</v>
      </c>
      <c r="X12" s="76"/>
      <c r="Y12" s="76"/>
      <c r="Z12" s="76">
        <f t="shared" si="7"/>
        <v>0</v>
      </c>
      <c r="AA12" s="76"/>
      <c r="AB12" s="76"/>
      <c r="AC12" s="76">
        <f t="shared" si="7"/>
        <v>0</v>
      </c>
      <c r="AD12" s="76"/>
      <c r="AE12" s="76"/>
      <c r="AF12" s="76">
        <f t="shared" si="7"/>
        <v>0</v>
      </c>
      <c r="AG12" s="76"/>
      <c r="AH12" s="76"/>
      <c r="AI12" s="76">
        <f t="shared" si="7"/>
        <v>0</v>
      </c>
      <c r="AJ12" s="76"/>
      <c r="AK12" s="76"/>
      <c r="AL12" s="76">
        <f t="shared" si="7"/>
        <v>2416.953</v>
      </c>
      <c r="AM12" s="76"/>
      <c r="AN12" s="76"/>
      <c r="AO12" s="76">
        <f t="shared" si="7"/>
        <v>0</v>
      </c>
      <c r="AP12" s="88"/>
      <c r="AQ12" s="87"/>
      <c r="AS12" s="86"/>
    </row>
    <row r="13" spans="1:217" s="55" customFormat="1" ht="63">
      <c r="A13" s="320"/>
      <c r="B13" s="320"/>
      <c r="C13" s="320"/>
      <c r="D13" s="33" t="s">
        <v>28</v>
      </c>
      <c r="E13" s="63"/>
      <c r="F13" s="63"/>
      <c r="G13" s="63"/>
      <c r="H13" s="36"/>
      <c r="I13" s="36"/>
      <c r="J13" s="36"/>
      <c r="K13" s="36"/>
      <c r="L13" s="36"/>
      <c r="M13" s="36"/>
      <c r="N13" s="36"/>
      <c r="O13" s="36"/>
      <c r="P13" s="129"/>
      <c r="Q13" s="36"/>
      <c r="R13" s="148"/>
      <c r="S13" s="148"/>
      <c r="T13" s="223"/>
      <c r="U13" s="36"/>
      <c r="V13" s="36"/>
      <c r="W13" s="36"/>
      <c r="X13" s="36"/>
      <c r="Y13" s="36"/>
      <c r="Z13" s="162"/>
      <c r="AA13" s="162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129"/>
      <c r="AO13" s="36"/>
      <c r="AP13" s="36"/>
      <c r="AQ13" s="36"/>
      <c r="AS13" s="32"/>
    </row>
    <row r="14" spans="1:217" s="55" customFormat="1" ht="40.5" customHeight="1">
      <c r="A14" s="320"/>
      <c r="B14" s="320"/>
      <c r="C14" s="320"/>
      <c r="D14" s="37" t="s">
        <v>33</v>
      </c>
      <c r="E14" s="63"/>
      <c r="F14" s="63"/>
      <c r="G14" s="63"/>
      <c r="H14" s="36"/>
      <c r="I14" s="36"/>
      <c r="J14" s="36"/>
      <c r="K14" s="36"/>
      <c r="L14" s="36"/>
      <c r="M14" s="36"/>
      <c r="N14" s="36"/>
      <c r="O14" s="36"/>
      <c r="P14" s="129"/>
      <c r="Q14" s="36"/>
      <c r="R14" s="148"/>
      <c r="S14" s="148"/>
      <c r="T14" s="36"/>
      <c r="U14" s="36"/>
      <c r="V14" s="36"/>
      <c r="W14" s="36"/>
      <c r="X14" s="36"/>
      <c r="Y14" s="36"/>
      <c r="Z14" s="162"/>
      <c r="AA14" s="162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129"/>
      <c r="AO14" s="36"/>
      <c r="AP14" s="36"/>
      <c r="AQ14" s="36"/>
      <c r="AS14" s="32"/>
    </row>
    <row r="15" spans="1:217" s="85" customFormat="1" ht="34.5" customHeight="1">
      <c r="A15" s="333" t="s">
        <v>23</v>
      </c>
      <c r="B15" s="334"/>
      <c r="C15" s="335"/>
      <c r="D15" s="75" t="s">
        <v>18</v>
      </c>
      <c r="E15" s="76">
        <f t="shared" ref="E15:F17" si="9">SUM(H15,K15,N15,Q15,T15,W15,Z15,AC15,AF15,AI15,AL15,AO15)</f>
        <v>1538.92</v>
      </c>
      <c r="F15" s="76">
        <f t="shared" si="9"/>
        <v>0</v>
      </c>
      <c r="G15" s="139">
        <f>F15*100/E15</f>
        <v>0</v>
      </c>
      <c r="H15" s="76">
        <f>H16+H17</f>
        <v>0</v>
      </c>
      <c r="I15" s="76">
        <f>I16+I17</f>
        <v>0</v>
      </c>
      <c r="J15" s="76"/>
      <c r="K15" s="76">
        <f t="shared" ref="K15:AO15" si="10">K16+K17</f>
        <v>0</v>
      </c>
      <c r="L15" s="76">
        <f t="shared" ref="L15" si="11">L16+L17</f>
        <v>0</v>
      </c>
      <c r="M15" s="76"/>
      <c r="N15" s="76">
        <f t="shared" si="10"/>
        <v>0</v>
      </c>
      <c r="O15" s="76">
        <f t="shared" si="10"/>
        <v>0</v>
      </c>
      <c r="P15" s="77"/>
      <c r="Q15" s="76">
        <f t="shared" si="10"/>
        <v>10</v>
      </c>
      <c r="R15" s="76"/>
      <c r="S15" s="76"/>
      <c r="T15" s="76">
        <f t="shared" si="10"/>
        <v>69.5</v>
      </c>
      <c r="U15" s="76"/>
      <c r="V15" s="76"/>
      <c r="W15" s="76">
        <f t="shared" si="10"/>
        <v>37.6</v>
      </c>
      <c r="X15" s="76"/>
      <c r="Y15" s="76"/>
      <c r="Z15" s="76">
        <f t="shared" si="10"/>
        <v>691.82</v>
      </c>
      <c r="AA15" s="76"/>
      <c r="AB15" s="76"/>
      <c r="AC15" s="76">
        <f t="shared" si="10"/>
        <v>0</v>
      </c>
      <c r="AD15" s="76"/>
      <c r="AE15" s="76"/>
      <c r="AF15" s="76">
        <f t="shared" si="10"/>
        <v>10</v>
      </c>
      <c r="AG15" s="76"/>
      <c r="AH15" s="76"/>
      <c r="AI15" s="76">
        <f t="shared" si="10"/>
        <v>10</v>
      </c>
      <c r="AJ15" s="76"/>
      <c r="AK15" s="76"/>
      <c r="AL15" s="76">
        <f t="shared" si="10"/>
        <v>710</v>
      </c>
      <c r="AM15" s="76"/>
      <c r="AN15" s="76"/>
      <c r="AO15" s="76">
        <f t="shared" si="10"/>
        <v>0</v>
      </c>
      <c r="AP15" s="139"/>
      <c r="AQ15" s="77"/>
      <c r="AS15" s="86"/>
    </row>
    <row r="16" spans="1:217" s="85" customFormat="1">
      <c r="A16" s="336"/>
      <c r="B16" s="337"/>
      <c r="C16" s="338"/>
      <c r="D16" s="75" t="s">
        <v>27</v>
      </c>
      <c r="E16" s="76">
        <f t="shared" si="9"/>
        <v>1452.44</v>
      </c>
      <c r="F16" s="76">
        <f t="shared" si="9"/>
        <v>0</v>
      </c>
      <c r="G16" s="139">
        <f>F16*100/E16</f>
        <v>0</v>
      </c>
      <c r="H16" s="76">
        <f>SUM(H23,H73,H76)</f>
        <v>0</v>
      </c>
      <c r="I16" s="76">
        <f>SUM(I23,I73,I76)</f>
        <v>0</v>
      </c>
      <c r="J16" s="76"/>
      <c r="K16" s="76">
        <f>SUM(K23,K73,K76)</f>
        <v>0</v>
      </c>
      <c r="L16" s="76">
        <f>SUM(L23,L73,L76)</f>
        <v>0</v>
      </c>
      <c r="M16" s="76"/>
      <c r="N16" s="76">
        <f>SUM(N23,N73,N76)</f>
        <v>0</v>
      </c>
      <c r="O16" s="76">
        <f>SUM(O23,O73,O76)</f>
        <v>0</v>
      </c>
      <c r="P16" s="77"/>
      <c r="Q16" s="76">
        <f>SUM(Q23,Q73,Q76)</f>
        <v>10</v>
      </c>
      <c r="R16" s="76"/>
      <c r="S16" s="76"/>
      <c r="T16" s="76">
        <f>SUM(T23,T73,T76)</f>
        <v>69.5</v>
      </c>
      <c r="U16" s="76"/>
      <c r="V16" s="76"/>
      <c r="W16" s="76">
        <f>SUM(W23,W73,W76)</f>
        <v>37.6</v>
      </c>
      <c r="X16" s="76"/>
      <c r="Y16" s="76"/>
      <c r="Z16" s="76">
        <f>SUM(Z23,Z73,Z76)</f>
        <v>605.34</v>
      </c>
      <c r="AA16" s="76"/>
      <c r="AB16" s="76"/>
      <c r="AC16" s="76">
        <f>SUM(AC23,AC73,AC76)</f>
        <v>0</v>
      </c>
      <c r="AD16" s="76"/>
      <c r="AE16" s="76"/>
      <c r="AF16" s="76">
        <f>SUM(AF23,AF73,AF76)</f>
        <v>10</v>
      </c>
      <c r="AG16" s="76"/>
      <c r="AH16" s="76"/>
      <c r="AI16" s="76">
        <f>SUM(AI23,AI73,AI76)</f>
        <v>10</v>
      </c>
      <c r="AJ16" s="76"/>
      <c r="AK16" s="76"/>
      <c r="AL16" s="76">
        <f>SUM(AL23,AL73,AL76)</f>
        <v>710</v>
      </c>
      <c r="AM16" s="76"/>
      <c r="AN16" s="76"/>
      <c r="AO16" s="76">
        <f>SUM(AO23,AO73,AO76)</f>
        <v>0</v>
      </c>
      <c r="AP16" s="139"/>
      <c r="AQ16" s="77"/>
      <c r="AS16" s="86"/>
    </row>
    <row r="17" spans="1:45" s="55" customFormat="1">
      <c r="A17" s="336"/>
      <c r="B17" s="337"/>
      <c r="C17" s="338"/>
      <c r="D17" s="105" t="s">
        <v>82</v>
      </c>
      <c r="E17" s="76">
        <f t="shared" si="9"/>
        <v>86.48</v>
      </c>
      <c r="F17" s="76">
        <f t="shared" si="9"/>
        <v>0</v>
      </c>
      <c r="G17" s="63"/>
      <c r="H17" s="30">
        <f>SUM(H52)</f>
        <v>0</v>
      </c>
      <c r="I17" s="30">
        <f>SUM(I52)</f>
        <v>0</v>
      </c>
      <c r="J17" s="30"/>
      <c r="K17" s="30">
        <f t="shared" ref="K17:AO17" si="12">SUM(K52)</f>
        <v>0</v>
      </c>
      <c r="L17" s="30">
        <f t="shared" ref="L17" si="13">SUM(L52)</f>
        <v>0</v>
      </c>
      <c r="M17" s="30"/>
      <c r="N17" s="30">
        <f>SUM(N52)</f>
        <v>0</v>
      </c>
      <c r="O17" s="30">
        <f t="shared" ref="O17" si="14">SUM(O52)</f>
        <v>0</v>
      </c>
      <c r="P17" s="287"/>
      <c r="Q17" s="30">
        <f t="shared" si="12"/>
        <v>0</v>
      </c>
      <c r="R17" s="30"/>
      <c r="S17" s="30"/>
      <c r="T17" s="30">
        <f>SUM(T52)</f>
        <v>0</v>
      </c>
      <c r="U17" s="30"/>
      <c r="V17" s="30"/>
      <c r="W17" s="30">
        <f>SUM(W52)</f>
        <v>0</v>
      </c>
      <c r="X17" s="30"/>
      <c r="Y17" s="30"/>
      <c r="Z17" s="30">
        <f>SUM(Z52)</f>
        <v>86.48</v>
      </c>
      <c r="AA17" s="30"/>
      <c r="AB17" s="30"/>
      <c r="AC17" s="30">
        <f t="shared" si="12"/>
        <v>0</v>
      </c>
      <c r="AD17" s="30"/>
      <c r="AE17" s="30"/>
      <c r="AF17" s="30">
        <f t="shared" si="12"/>
        <v>0</v>
      </c>
      <c r="AG17" s="30"/>
      <c r="AH17" s="30"/>
      <c r="AI17" s="30">
        <f t="shared" si="12"/>
        <v>0</v>
      </c>
      <c r="AJ17" s="30"/>
      <c r="AK17" s="30"/>
      <c r="AL17" s="30">
        <f t="shared" si="12"/>
        <v>0</v>
      </c>
      <c r="AM17" s="30"/>
      <c r="AN17" s="30"/>
      <c r="AO17" s="30">
        <f t="shared" si="12"/>
        <v>0</v>
      </c>
      <c r="AP17" s="36"/>
      <c r="AQ17" s="36"/>
      <c r="AS17" s="32"/>
    </row>
    <row r="18" spans="1:45" s="55" customFormat="1" ht="63">
      <c r="A18" s="339"/>
      <c r="B18" s="340"/>
      <c r="C18" s="341"/>
      <c r="D18" s="37" t="s">
        <v>33</v>
      </c>
      <c r="E18" s="63"/>
      <c r="F18" s="63"/>
      <c r="G18" s="63"/>
      <c r="H18" s="36"/>
      <c r="I18" s="36"/>
      <c r="J18" s="36"/>
      <c r="K18" s="36"/>
      <c r="L18" s="36"/>
      <c r="M18" s="36"/>
      <c r="N18" s="36"/>
      <c r="O18" s="36"/>
      <c r="P18" s="129"/>
      <c r="Q18" s="36"/>
      <c r="R18" s="148"/>
      <c r="S18" s="148"/>
      <c r="T18" s="36"/>
      <c r="U18" s="36"/>
      <c r="V18" s="36"/>
      <c r="W18" s="36"/>
      <c r="X18" s="36"/>
      <c r="Y18" s="36"/>
      <c r="Z18" s="162"/>
      <c r="AA18" s="162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129"/>
      <c r="AO18" s="36"/>
      <c r="AP18" s="36"/>
      <c r="AQ18" s="36"/>
      <c r="AS18" s="32"/>
    </row>
    <row r="19" spans="1:45" s="55" customFormat="1" ht="24.75" customHeight="1">
      <c r="A19" s="355" t="s">
        <v>65</v>
      </c>
      <c r="B19" s="321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  <c r="U19" s="321"/>
      <c r="V19" s="321"/>
      <c r="W19" s="321"/>
      <c r="X19" s="321"/>
      <c r="Y19" s="321"/>
      <c r="Z19" s="321"/>
      <c r="AA19" s="321"/>
      <c r="AB19" s="321"/>
      <c r="AC19" s="321"/>
      <c r="AD19" s="321"/>
      <c r="AE19" s="321"/>
      <c r="AF19" s="321"/>
      <c r="AG19" s="321"/>
      <c r="AH19" s="321"/>
      <c r="AI19" s="321"/>
      <c r="AJ19" s="321"/>
      <c r="AK19" s="321"/>
      <c r="AL19" s="321"/>
      <c r="AM19" s="321"/>
      <c r="AN19" s="321"/>
      <c r="AO19" s="321"/>
      <c r="AP19" s="36"/>
      <c r="AQ19" s="36"/>
      <c r="AS19" s="32"/>
    </row>
    <row r="20" spans="1:45" s="55" customFormat="1" ht="24" hidden="1" customHeight="1">
      <c r="A20" s="320" t="s">
        <v>32</v>
      </c>
      <c r="B20" s="320"/>
      <c r="C20" s="320"/>
      <c r="D20" s="320"/>
      <c r="E20" s="320"/>
      <c r="F20" s="320"/>
      <c r="G20" s="320"/>
      <c r="H20" s="320"/>
      <c r="I20" s="320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T20" s="320"/>
      <c r="U20" s="320"/>
      <c r="V20" s="320"/>
      <c r="W20" s="320"/>
      <c r="X20" s="320"/>
      <c r="Y20" s="320"/>
      <c r="Z20" s="320"/>
      <c r="AA20" s="320"/>
      <c r="AB20" s="320"/>
      <c r="AC20" s="320"/>
      <c r="AD20" s="320"/>
      <c r="AE20" s="320"/>
      <c r="AF20" s="320"/>
      <c r="AG20" s="320"/>
      <c r="AH20" s="320"/>
      <c r="AI20" s="320"/>
      <c r="AJ20" s="320"/>
      <c r="AK20" s="320"/>
      <c r="AL20" s="320"/>
      <c r="AM20" s="320"/>
      <c r="AN20" s="320"/>
      <c r="AO20" s="320"/>
      <c r="AP20" s="320"/>
      <c r="AQ20" s="54"/>
      <c r="AS20" s="32"/>
    </row>
    <row r="21" spans="1:45" s="55" customFormat="1" ht="53.25" hidden="1" customHeight="1">
      <c r="A21" s="38" t="s">
        <v>44</v>
      </c>
      <c r="B21" s="39"/>
      <c r="C21" s="39"/>
      <c r="D21" s="38"/>
      <c r="E21" s="72"/>
      <c r="F21" s="72"/>
      <c r="G21" s="72"/>
      <c r="H21" s="38"/>
      <c r="I21" s="38"/>
      <c r="J21" s="38"/>
      <c r="K21" s="38"/>
      <c r="L21" s="38"/>
      <c r="M21" s="38"/>
      <c r="N21" s="38"/>
      <c r="O21" s="38"/>
      <c r="P21" s="288"/>
      <c r="Q21" s="38"/>
      <c r="R21" s="149"/>
      <c r="S21" s="149"/>
      <c r="T21" s="38"/>
      <c r="U21" s="38"/>
      <c r="V21" s="38"/>
      <c r="W21" s="38"/>
      <c r="X21" s="38"/>
      <c r="Y21" s="38"/>
      <c r="Z21" s="163"/>
      <c r="AA21" s="163"/>
      <c r="AB21" s="38"/>
      <c r="AC21" s="38"/>
      <c r="AD21" s="38"/>
      <c r="AE21" s="38"/>
      <c r="AF21" s="38"/>
      <c r="AG21" s="66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2"/>
    </row>
    <row r="22" spans="1:45" s="94" customFormat="1" ht="53.25" customHeight="1">
      <c r="A22" s="342" t="s">
        <v>17</v>
      </c>
      <c r="B22" s="321" t="s">
        <v>128</v>
      </c>
      <c r="C22" s="321" t="s">
        <v>66</v>
      </c>
      <c r="D22" s="97" t="s">
        <v>18</v>
      </c>
      <c r="E22" s="94">
        <f>H22+K22+N22+Q22+T22+W22+Z22+AC22+AF22+AI22+AL22+AO22</f>
        <v>147.1</v>
      </c>
      <c r="F22" s="94">
        <f>I22+L22+O22+R22+U22+X22+AA22+AD22+AG22+AJ22+AM22+AP22</f>
        <v>0</v>
      </c>
      <c r="G22" s="137">
        <f>F22*100/E22</f>
        <v>0</v>
      </c>
      <c r="H22" s="94">
        <f t="shared" ref="H22:AL22" si="15">H42</f>
        <v>0</v>
      </c>
      <c r="I22" s="94">
        <f t="shared" ref="I22" si="16">I42</f>
        <v>0</v>
      </c>
      <c r="K22" s="94">
        <f t="shared" si="15"/>
        <v>0</v>
      </c>
      <c r="L22" s="94">
        <f t="shared" ref="L22" si="17">L42</f>
        <v>0</v>
      </c>
      <c r="N22" s="94">
        <v>0</v>
      </c>
      <c r="O22" s="94">
        <v>0</v>
      </c>
      <c r="P22" s="99"/>
      <c r="Q22" s="94">
        <f t="shared" si="15"/>
        <v>10</v>
      </c>
      <c r="S22" s="95"/>
      <c r="T22" s="94">
        <f t="shared" si="15"/>
        <v>69.5</v>
      </c>
      <c r="W22" s="94">
        <f t="shared" si="15"/>
        <v>37.6</v>
      </c>
      <c r="Y22" s="99"/>
      <c r="Z22" s="94">
        <f t="shared" si="15"/>
        <v>0</v>
      </c>
      <c r="AC22" s="94">
        <f t="shared" si="15"/>
        <v>0</v>
      </c>
      <c r="AF22" s="94">
        <f>AF42</f>
        <v>10</v>
      </c>
      <c r="AI22" s="94">
        <f t="shared" ref="AI22" si="18">AI42</f>
        <v>10</v>
      </c>
      <c r="AL22" s="94">
        <f t="shared" si="15"/>
        <v>10</v>
      </c>
      <c r="AN22" s="99"/>
      <c r="AO22" s="94">
        <f>AO42</f>
        <v>0</v>
      </c>
      <c r="AQ22" s="100"/>
      <c r="AR22" s="100"/>
      <c r="AS22" s="101"/>
    </row>
    <row r="23" spans="1:45" s="85" customFormat="1" ht="53.25" customHeight="1">
      <c r="A23" s="342"/>
      <c r="B23" s="321"/>
      <c r="C23" s="321"/>
      <c r="D23" s="75" t="s">
        <v>27</v>
      </c>
      <c r="E23" s="85">
        <f>SUM(E26,E29,E32,E38,E41)</f>
        <v>147.1</v>
      </c>
      <c r="F23" s="85">
        <f>SUM(F26,F29,F32,F38,F41)</f>
        <v>0</v>
      </c>
      <c r="G23" s="137">
        <f>F23*100/E23</f>
        <v>0</v>
      </c>
      <c r="H23" s="85">
        <f>SUM(H22)</f>
        <v>0</v>
      </c>
      <c r="I23" s="85">
        <f>SUM(I22)</f>
        <v>0</v>
      </c>
      <c r="K23" s="85">
        <f t="shared" ref="K23:AL23" si="19">SUM(K22)</f>
        <v>0</v>
      </c>
      <c r="L23" s="85">
        <f t="shared" ref="L23" si="20">SUM(L22)</f>
        <v>0</v>
      </c>
      <c r="N23" s="85">
        <v>0</v>
      </c>
      <c r="O23" s="85">
        <f t="shared" si="19"/>
        <v>0</v>
      </c>
      <c r="P23" s="102"/>
      <c r="Q23" s="85">
        <f t="shared" si="19"/>
        <v>10</v>
      </c>
      <c r="S23" s="96"/>
      <c r="T23" s="85">
        <f t="shared" si="19"/>
        <v>69.5</v>
      </c>
      <c r="W23" s="85">
        <f t="shared" si="19"/>
        <v>37.6</v>
      </c>
      <c r="Y23" s="99"/>
      <c r="Z23" s="85">
        <f t="shared" si="19"/>
        <v>0</v>
      </c>
      <c r="AC23" s="85">
        <f t="shared" si="19"/>
        <v>0</v>
      </c>
      <c r="AF23" s="85">
        <f t="shared" si="19"/>
        <v>10</v>
      </c>
      <c r="AI23" s="85">
        <f t="shared" si="19"/>
        <v>10</v>
      </c>
      <c r="AL23" s="85">
        <f t="shared" si="19"/>
        <v>10</v>
      </c>
      <c r="AN23" s="102"/>
      <c r="AO23" s="85">
        <f>SUM(AO22)</f>
        <v>0</v>
      </c>
      <c r="AQ23" s="93"/>
      <c r="AR23" s="93"/>
      <c r="AS23" s="86"/>
    </row>
    <row r="24" spans="1:45" s="55" customFormat="1" ht="170.25" customHeight="1">
      <c r="A24" s="342"/>
      <c r="B24" s="321"/>
      <c r="C24" s="321"/>
      <c r="D24" s="33" t="s">
        <v>28</v>
      </c>
      <c r="E24" s="68"/>
      <c r="F24" s="68"/>
      <c r="G24" s="68"/>
      <c r="I24" s="229"/>
      <c r="P24" s="59"/>
      <c r="Q24" s="133"/>
      <c r="R24" s="151"/>
      <c r="S24" s="151"/>
      <c r="Z24" s="165"/>
      <c r="AA24" s="165"/>
      <c r="AG24" s="303"/>
      <c r="AH24" s="303"/>
      <c r="AQ24" s="38"/>
      <c r="AR24" s="38"/>
      <c r="AS24" s="32"/>
    </row>
    <row r="25" spans="1:45" s="42" customFormat="1" ht="20.25" customHeight="1">
      <c r="A25" s="343" t="s">
        <v>84</v>
      </c>
      <c r="B25" s="320" t="s">
        <v>76</v>
      </c>
      <c r="C25" s="320" t="s">
        <v>49</v>
      </c>
      <c r="D25" s="54" t="s">
        <v>18</v>
      </c>
      <c r="E25" s="67">
        <f>SUM(H25,K25,N25,Q25,T25,W25,Z25,AC25,AF25,AI25,AL25,AO25)</f>
        <v>40</v>
      </c>
      <c r="F25" s="67">
        <f>SUM(I25,L25,O25,R25,U25,X25,AA25,AD25,AG25,AJ25,AM25,AP25)</f>
        <v>0</v>
      </c>
      <c r="G25" s="142">
        <f>F25*100/E25</f>
        <v>0</v>
      </c>
      <c r="H25" s="55">
        <v>0</v>
      </c>
      <c r="I25" s="229">
        <v>0</v>
      </c>
      <c r="J25" s="55"/>
      <c r="K25" s="55">
        <v>0</v>
      </c>
      <c r="L25" s="55">
        <v>0</v>
      </c>
      <c r="M25" s="55"/>
      <c r="N25" s="55">
        <v>0</v>
      </c>
      <c r="O25" s="55">
        <v>0</v>
      </c>
      <c r="P25" s="59"/>
      <c r="Q25" s="40">
        <v>10</v>
      </c>
      <c r="R25" s="150"/>
      <c r="S25" s="150"/>
      <c r="T25" s="40">
        <v>10</v>
      </c>
      <c r="U25" s="40"/>
      <c r="V25" s="40"/>
      <c r="W25" s="40"/>
      <c r="X25" s="40"/>
      <c r="Y25" s="58"/>
      <c r="Z25" s="164"/>
      <c r="AA25" s="164"/>
      <c r="AB25" s="40"/>
      <c r="AC25" s="40"/>
      <c r="AD25" s="40"/>
      <c r="AE25" s="40"/>
      <c r="AF25" s="40">
        <v>10</v>
      </c>
      <c r="AG25" s="40"/>
      <c r="AH25" s="58"/>
      <c r="AI25" s="40"/>
      <c r="AJ25" s="40"/>
      <c r="AK25" s="40"/>
      <c r="AL25" s="40">
        <v>10</v>
      </c>
      <c r="AM25" s="197"/>
      <c r="AN25" s="58"/>
      <c r="AO25" s="40"/>
      <c r="AP25" s="55"/>
      <c r="AQ25" s="55"/>
      <c r="AR25" s="55"/>
      <c r="AS25" s="41"/>
    </row>
    <row r="26" spans="1:45" s="42" customFormat="1" ht="42" customHeight="1">
      <c r="A26" s="343"/>
      <c r="B26" s="320"/>
      <c r="C26" s="320"/>
      <c r="D26" s="54" t="s">
        <v>27</v>
      </c>
      <c r="E26" s="67">
        <f>SUM(H26,K26,N26,Q26,T26,W26,Z26,AC26,AF26,AI26,AL26,AO26)</f>
        <v>40</v>
      </c>
      <c r="F26" s="67">
        <f>SUM(I26,L26,O26,R26,U26,X26,AA26,AD26,AG26,AJ26,AM26,AP26)</f>
        <v>0</v>
      </c>
      <c r="G26" s="142">
        <f>F26*100/E26</f>
        <v>0</v>
      </c>
      <c r="H26" s="55">
        <v>0</v>
      </c>
      <c r="I26" s="229">
        <v>0</v>
      </c>
      <c r="J26" s="55"/>
      <c r="K26" s="55">
        <v>0</v>
      </c>
      <c r="L26" s="55">
        <v>0</v>
      </c>
      <c r="M26" s="55"/>
      <c r="N26" s="55">
        <v>0</v>
      </c>
      <c r="O26" s="55">
        <v>0</v>
      </c>
      <c r="P26" s="59"/>
      <c r="Q26" s="40">
        <v>10</v>
      </c>
      <c r="R26" s="150"/>
      <c r="S26" s="150"/>
      <c r="T26" s="40">
        <v>10</v>
      </c>
      <c r="U26" s="40"/>
      <c r="V26" s="40"/>
      <c r="W26" s="40"/>
      <c r="X26" s="40"/>
      <c r="Y26" s="58"/>
      <c r="Z26" s="164"/>
      <c r="AA26" s="164"/>
      <c r="AB26" s="40"/>
      <c r="AC26" s="40"/>
      <c r="AD26" s="40"/>
      <c r="AE26" s="40"/>
      <c r="AF26" s="40">
        <v>10</v>
      </c>
      <c r="AG26" s="40"/>
      <c r="AH26" s="58"/>
      <c r="AI26" s="40"/>
      <c r="AJ26" s="40"/>
      <c r="AK26" s="40"/>
      <c r="AL26" s="40">
        <v>10</v>
      </c>
      <c r="AM26" s="197"/>
      <c r="AN26" s="58"/>
      <c r="AO26" s="40"/>
      <c r="AP26" s="55"/>
      <c r="AQ26" s="55"/>
      <c r="AR26" s="55"/>
      <c r="AS26" s="41"/>
    </row>
    <row r="27" spans="1:45" s="55" customFormat="1" ht="77.25" customHeight="1">
      <c r="A27" s="343"/>
      <c r="B27" s="320"/>
      <c r="C27" s="320"/>
      <c r="D27" s="33" t="s">
        <v>28</v>
      </c>
      <c r="E27" s="67"/>
      <c r="F27" s="67"/>
      <c r="G27" s="142"/>
      <c r="I27" s="229"/>
      <c r="P27" s="59"/>
      <c r="Q27" s="133"/>
      <c r="R27" s="151"/>
      <c r="S27" s="151"/>
      <c r="Z27" s="165"/>
      <c r="AA27" s="165"/>
      <c r="AG27" s="303"/>
      <c r="AH27" s="303"/>
      <c r="AN27" s="59"/>
      <c r="AS27" s="32"/>
    </row>
    <row r="28" spans="1:45" s="55" customFormat="1" ht="31.5" customHeight="1">
      <c r="A28" s="343" t="s">
        <v>85</v>
      </c>
      <c r="B28" s="320" t="s">
        <v>42</v>
      </c>
      <c r="C28" s="320" t="s">
        <v>49</v>
      </c>
      <c r="D28" s="54" t="s">
        <v>18</v>
      </c>
      <c r="E28" s="67">
        <f>SUM(H28,K28,N28,Q28,T28,W28,Z28,AC28,AF28,AI28,AL28,AO28)</f>
        <v>10</v>
      </c>
      <c r="F28" s="67">
        <f>SUM(I28,L28,O28,R28,U28,X28,AA28,AD28,AG28,AJ28,AM28,AP28)</f>
        <v>0</v>
      </c>
      <c r="G28" s="142"/>
      <c r="H28" s="55">
        <v>0</v>
      </c>
      <c r="I28" s="229">
        <v>0</v>
      </c>
      <c r="K28" s="55">
        <v>0</v>
      </c>
      <c r="L28" s="55">
        <v>0</v>
      </c>
      <c r="N28" s="55">
        <v>0</v>
      </c>
      <c r="O28" s="55">
        <v>0</v>
      </c>
      <c r="P28" s="59"/>
      <c r="Q28" s="40"/>
      <c r="R28" s="150"/>
      <c r="S28" s="150"/>
      <c r="T28" s="40"/>
      <c r="U28" s="40"/>
      <c r="V28" s="40"/>
      <c r="W28" s="40"/>
      <c r="X28" s="40"/>
      <c r="Y28" s="40"/>
      <c r="Z28" s="164"/>
      <c r="AA28" s="164"/>
      <c r="AB28" s="40"/>
      <c r="AC28" s="40"/>
      <c r="AD28" s="40"/>
      <c r="AE28" s="40"/>
      <c r="AF28" s="40"/>
      <c r="AG28" s="40"/>
      <c r="AH28" s="40"/>
      <c r="AI28" s="40">
        <v>10</v>
      </c>
      <c r="AJ28" s="40"/>
      <c r="AK28" s="40"/>
      <c r="AL28" s="40">
        <v>0</v>
      </c>
      <c r="AM28" s="197"/>
      <c r="AN28" s="58"/>
      <c r="AO28" s="40"/>
      <c r="AS28" s="32"/>
    </row>
    <row r="29" spans="1:45" s="55" customFormat="1" ht="36.75" customHeight="1">
      <c r="A29" s="343"/>
      <c r="B29" s="320"/>
      <c r="C29" s="320"/>
      <c r="D29" s="54" t="s">
        <v>27</v>
      </c>
      <c r="E29" s="67">
        <f>SUM(H29,K29,N29,Q29,T29,W29,Z29,AC29,AF29,AI29,AL29,AO29)</f>
        <v>10</v>
      </c>
      <c r="F29" s="67">
        <f>SUM(I29,L29,O29,R29,U29,X29,AA29,AD29,AG29,AJ29,AM29,AP29)</f>
        <v>0</v>
      </c>
      <c r="G29" s="142"/>
      <c r="H29" s="55">
        <v>0</v>
      </c>
      <c r="I29" s="229">
        <v>0</v>
      </c>
      <c r="K29" s="55">
        <v>0</v>
      </c>
      <c r="L29" s="55">
        <v>0</v>
      </c>
      <c r="N29" s="55">
        <v>0</v>
      </c>
      <c r="O29" s="55">
        <v>0</v>
      </c>
      <c r="P29" s="59"/>
      <c r="Q29" s="40"/>
      <c r="R29" s="150"/>
      <c r="S29" s="150"/>
      <c r="T29" s="40"/>
      <c r="U29" s="40"/>
      <c r="V29" s="40"/>
      <c r="W29" s="40"/>
      <c r="X29" s="40"/>
      <c r="Y29" s="40"/>
      <c r="Z29" s="164"/>
      <c r="AA29" s="164"/>
      <c r="AB29" s="40"/>
      <c r="AC29" s="40"/>
      <c r="AD29" s="40"/>
      <c r="AE29" s="40"/>
      <c r="AF29" s="40"/>
      <c r="AG29" s="40"/>
      <c r="AH29" s="40"/>
      <c r="AI29" s="40">
        <v>10</v>
      </c>
      <c r="AJ29" s="40"/>
      <c r="AK29" s="40"/>
      <c r="AL29" s="40">
        <v>0</v>
      </c>
      <c r="AM29" s="197"/>
      <c r="AN29" s="58"/>
      <c r="AO29" s="40"/>
      <c r="AS29" s="32"/>
    </row>
    <row r="30" spans="1:45" s="55" customFormat="1" ht="93.75" customHeight="1">
      <c r="A30" s="343"/>
      <c r="B30" s="320"/>
      <c r="C30" s="320"/>
      <c r="D30" s="33" t="s">
        <v>28</v>
      </c>
      <c r="E30" s="67"/>
      <c r="F30" s="67"/>
      <c r="G30" s="142"/>
      <c r="I30" s="229"/>
      <c r="P30" s="59"/>
      <c r="Q30" s="133"/>
      <c r="R30" s="151"/>
      <c r="S30" s="151"/>
      <c r="Z30" s="165"/>
      <c r="AA30" s="165"/>
      <c r="AG30" s="303"/>
      <c r="AH30" s="303"/>
      <c r="AS30" s="32"/>
    </row>
    <row r="31" spans="1:45" ht="20.25" customHeight="1">
      <c r="A31" s="320" t="s">
        <v>86</v>
      </c>
      <c r="B31" s="320" t="s">
        <v>67</v>
      </c>
      <c r="C31" s="320" t="s">
        <v>49</v>
      </c>
      <c r="D31" s="54" t="s">
        <v>18</v>
      </c>
      <c r="E31" s="67">
        <v>25</v>
      </c>
      <c r="F31" s="67">
        <v>0</v>
      </c>
      <c r="G31" s="142"/>
      <c r="H31" s="40">
        <v>0</v>
      </c>
      <c r="I31" s="40">
        <v>0</v>
      </c>
      <c r="J31" s="40"/>
      <c r="K31" s="40">
        <v>0</v>
      </c>
      <c r="L31" s="40">
        <v>0</v>
      </c>
      <c r="M31" s="40"/>
      <c r="N31" s="40">
        <v>0</v>
      </c>
      <c r="O31" s="40">
        <v>0</v>
      </c>
      <c r="P31" s="58"/>
      <c r="Q31" s="40"/>
      <c r="R31" s="150"/>
      <c r="S31" s="150"/>
      <c r="T31" s="40">
        <v>10</v>
      </c>
      <c r="U31" s="40"/>
      <c r="V31" s="40"/>
      <c r="W31" s="40">
        <v>15</v>
      </c>
      <c r="X31" s="40"/>
      <c r="Y31" s="58"/>
      <c r="Z31" s="164"/>
      <c r="AA31" s="164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55"/>
      <c r="AQ31" s="55"/>
      <c r="AR31" s="55"/>
      <c r="AS31" s="32"/>
    </row>
    <row r="32" spans="1:45">
      <c r="A32" s="320"/>
      <c r="B32" s="320"/>
      <c r="C32" s="320"/>
      <c r="D32" s="54" t="s">
        <v>27</v>
      </c>
      <c r="E32" s="67">
        <v>25</v>
      </c>
      <c r="F32" s="67">
        <v>0</v>
      </c>
      <c r="G32" s="142"/>
      <c r="H32" s="34">
        <v>0</v>
      </c>
      <c r="I32" s="34">
        <v>0</v>
      </c>
      <c r="J32" s="34"/>
      <c r="K32" s="34">
        <v>0</v>
      </c>
      <c r="L32" s="34">
        <v>0</v>
      </c>
      <c r="M32" s="34"/>
      <c r="N32" s="34">
        <v>0</v>
      </c>
      <c r="O32" s="34">
        <v>0</v>
      </c>
      <c r="P32" s="60"/>
      <c r="Q32" s="34"/>
      <c r="R32" s="147"/>
      <c r="S32" s="147"/>
      <c r="T32" s="34">
        <v>10</v>
      </c>
      <c r="U32" s="34"/>
      <c r="V32" s="34"/>
      <c r="W32" s="34">
        <v>15</v>
      </c>
      <c r="X32" s="34"/>
      <c r="Y32" s="60"/>
      <c r="Z32" s="161"/>
      <c r="AA32" s="161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55"/>
      <c r="AS32" s="32"/>
    </row>
    <row r="33" spans="1:108" ht="63">
      <c r="A33" s="320"/>
      <c r="B33" s="320"/>
      <c r="C33" s="320"/>
      <c r="D33" s="33" t="s">
        <v>28</v>
      </c>
      <c r="E33" s="67"/>
      <c r="F33" s="67"/>
      <c r="G33" s="142"/>
      <c r="H33" s="34"/>
      <c r="I33" s="34"/>
      <c r="J33" s="34"/>
      <c r="K33" s="34"/>
      <c r="L33" s="34"/>
      <c r="M33" s="34"/>
      <c r="N33" s="34"/>
      <c r="O33" s="34"/>
      <c r="P33" s="60"/>
      <c r="Q33" s="34"/>
      <c r="R33" s="147"/>
      <c r="S33" s="147"/>
      <c r="T33" s="34"/>
      <c r="U33" s="34"/>
      <c r="V33" s="34"/>
      <c r="W33" s="34"/>
      <c r="X33" s="34"/>
      <c r="Y33" s="60"/>
      <c r="Z33" s="161"/>
      <c r="AA33" s="161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55"/>
      <c r="AS33" s="43"/>
    </row>
    <row r="34" spans="1:108" s="46" customFormat="1" ht="20.25" customHeight="1">
      <c r="A34" s="320"/>
      <c r="B34" s="320"/>
      <c r="C34" s="318" t="s">
        <v>133</v>
      </c>
      <c r="D34" s="54" t="s">
        <v>18</v>
      </c>
      <c r="E34" s="67">
        <f>E38+E39</f>
        <v>22.6</v>
      </c>
      <c r="F34" s="67">
        <f>F38+F39</f>
        <v>0</v>
      </c>
      <c r="G34" s="142"/>
      <c r="H34" s="40">
        <v>0</v>
      </c>
      <c r="I34" s="40">
        <v>0</v>
      </c>
      <c r="J34" s="40"/>
      <c r="K34" s="40">
        <v>0</v>
      </c>
      <c r="L34" s="40">
        <v>0</v>
      </c>
      <c r="M34" s="40"/>
      <c r="N34" s="40">
        <v>0</v>
      </c>
      <c r="O34" s="40">
        <v>0</v>
      </c>
      <c r="P34" s="58"/>
      <c r="Q34" s="40"/>
      <c r="R34" s="40"/>
      <c r="S34" s="150"/>
      <c r="T34" s="40"/>
      <c r="U34" s="40"/>
      <c r="V34" s="40"/>
      <c r="W34" s="40">
        <v>22.6</v>
      </c>
      <c r="X34" s="40"/>
      <c r="Y34" s="58"/>
      <c r="Z34" s="164"/>
      <c r="AA34" s="164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55"/>
      <c r="AQ34" s="55"/>
      <c r="AR34" s="55"/>
      <c r="AS34" s="44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</row>
    <row r="35" spans="1:108" s="46" customFormat="1" ht="40.5" hidden="1" customHeight="1">
      <c r="A35" s="320"/>
      <c r="B35" s="320"/>
      <c r="C35" s="347"/>
      <c r="D35" s="54" t="s">
        <v>27</v>
      </c>
      <c r="E35" s="67"/>
      <c r="F35" s="67"/>
      <c r="G35" s="142"/>
      <c r="H35" s="34"/>
      <c r="I35" s="34"/>
      <c r="J35" s="34"/>
      <c r="K35" s="34"/>
      <c r="L35" s="34"/>
      <c r="M35" s="34"/>
      <c r="N35" s="34"/>
      <c r="O35" s="34"/>
      <c r="P35" s="60"/>
      <c r="Q35" s="34"/>
      <c r="R35" s="34"/>
      <c r="S35" s="147"/>
      <c r="T35" s="34"/>
      <c r="U35" s="34"/>
      <c r="V35" s="34"/>
      <c r="W35" s="34"/>
      <c r="X35" s="34"/>
      <c r="Y35" s="60"/>
      <c r="Z35" s="161"/>
      <c r="AA35" s="161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55"/>
      <c r="AS35" s="47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</row>
    <row r="36" spans="1:108" ht="60.75" hidden="1" customHeight="1">
      <c r="A36" s="320"/>
      <c r="B36" s="320"/>
      <c r="C36" s="347"/>
      <c r="D36" s="33" t="s">
        <v>28</v>
      </c>
      <c r="E36" s="67"/>
      <c r="F36" s="67"/>
      <c r="G36" s="142"/>
      <c r="H36" s="34"/>
      <c r="I36" s="34"/>
      <c r="J36" s="34"/>
      <c r="K36" s="34"/>
      <c r="L36" s="34"/>
      <c r="M36" s="34"/>
      <c r="N36" s="34"/>
      <c r="O36" s="34"/>
      <c r="P36" s="60"/>
      <c r="Q36" s="34"/>
      <c r="R36" s="34"/>
      <c r="S36" s="147"/>
      <c r="T36" s="34"/>
      <c r="U36" s="34"/>
      <c r="V36" s="34"/>
      <c r="W36" s="34"/>
      <c r="X36" s="34"/>
      <c r="Y36" s="60"/>
      <c r="Z36" s="161"/>
      <c r="AA36" s="161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55"/>
      <c r="AS36" s="32"/>
    </row>
    <row r="37" spans="1:108" ht="81" hidden="1" customHeight="1">
      <c r="A37" s="320"/>
      <c r="B37" s="320"/>
      <c r="C37" s="347"/>
      <c r="D37" s="37" t="s">
        <v>33</v>
      </c>
      <c r="E37" s="67"/>
      <c r="F37" s="67"/>
      <c r="G37" s="142"/>
      <c r="H37" s="34"/>
      <c r="I37" s="34"/>
      <c r="J37" s="34"/>
      <c r="K37" s="34"/>
      <c r="L37" s="34"/>
      <c r="M37" s="34"/>
      <c r="N37" s="34"/>
      <c r="O37" s="34"/>
      <c r="P37" s="60"/>
      <c r="Q37" s="34"/>
      <c r="R37" s="34"/>
      <c r="S37" s="147"/>
      <c r="T37" s="34"/>
      <c r="U37" s="34"/>
      <c r="V37" s="34"/>
      <c r="W37" s="34"/>
      <c r="X37" s="34"/>
      <c r="Y37" s="60"/>
      <c r="Z37" s="161"/>
      <c r="AA37" s="161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55"/>
      <c r="AS37" s="32"/>
    </row>
    <row r="38" spans="1:108" ht="39" customHeight="1">
      <c r="A38" s="320"/>
      <c r="B38" s="320"/>
      <c r="C38" s="347"/>
      <c r="D38" s="54" t="s">
        <v>27</v>
      </c>
      <c r="E38" s="67">
        <f>SUM(Q38,T38,W38,Z38,AC38,AF38,AI38,AL38,AO38,)</f>
        <v>22.6</v>
      </c>
      <c r="F38" s="67">
        <f>SUM(R38,U38,X38,AA38,AD38,AG38,AJ38,AM38,AP38,)</f>
        <v>0</v>
      </c>
      <c r="G38" s="142"/>
      <c r="H38" s="34">
        <v>0</v>
      </c>
      <c r="I38" s="34">
        <v>0</v>
      </c>
      <c r="J38" s="34"/>
      <c r="K38" s="34">
        <v>0</v>
      </c>
      <c r="L38" s="34">
        <v>0</v>
      </c>
      <c r="M38" s="34"/>
      <c r="N38" s="34">
        <v>0</v>
      </c>
      <c r="O38" s="34">
        <v>0</v>
      </c>
      <c r="P38" s="60"/>
      <c r="Q38" s="34"/>
      <c r="R38" s="34"/>
      <c r="S38" s="147"/>
      <c r="T38" s="34"/>
      <c r="U38" s="34"/>
      <c r="V38" s="34"/>
      <c r="W38" s="34">
        <v>22.6</v>
      </c>
      <c r="X38" s="34"/>
      <c r="Y38" s="60"/>
      <c r="Z38" s="161"/>
      <c r="AA38" s="161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55"/>
      <c r="AS38" s="32"/>
    </row>
    <row r="39" spans="1:108" ht="57" customHeight="1">
      <c r="A39" s="318"/>
      <c r="B39" s="318"/>
      <c r="C39" s="347"/>
      <c r="D39" s="33" t="s">
        <v>28</v>
      </c>
      <c r="E39" s="67"/>
      <c r="F39" s="67"/>
      <c r="G39" s="67"/>
      <c r="H39" s="34"/>
      <c r="I39" s="34"/>
      <c r="J39" s="34"/>
      <c r="K39" s="34"/>
      <c r="L39" s="34"/>
      <c r="M39" s="34"/>
      <c r="N39" s="34"/>
      <c r="O39" s="34"/>
      <c r="P39" s="60"/>
      <c r="Q39" s="34"/>
      <c r="R39" s="147"/>
      <c r="S39" s="147"/>
      <c r="T39" s="34"/>
      <c r="U39" s="34"/>
      <c r="V39" s="34"/>
      <c r="W39" s="34"/>
      <c r="X39" s="34"/>
      <c r="Y39" s="34"/>
      <c r="Z39" s="161"/>
      <c r="AA39" s="161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55"/>
      <c r="AS39" s="32"/>
    </row>
    <row r="40" spans="1:108" ht="57" customHeight="1">
      <c r="A40" s="358" t="s">
        <v>91</v>
      </c>
      <c r="B40" s="356" t="s">
        <v>90</v>
      </c>
      <c r="C40" s="356" t="s">
        <v>39</v>
      </c>
      <c r="D40" s="299" t="s">
        <v>63</v>
      </c>
      <c r="E40" s="67">
        <f>SUM(H40,K40,N40,Q40,T40,W40,Z40,AC40,AF40,AI40,AL40,AO40)</f>
        <v>49.5</v>
      </c>
      <c r="F40" s="67">
        <f t="shared" ref="F40:F41" si="21">SUM(I40,L40,O40,R40,U40,X40,AA40,AD40,AG40,AJ40,AM40,AP40)</f>
        <v>0</v>
      </c>
      <c r="G40" s="67"/>
      <c r="H40" s="34">
        <v>0</v>
      </c>
      <c r="I40" s="34">
        <v>0</v>
      </c>
      <c r="J40" s="34"/>
      <c r="K40" s="34">
        <v>0</v>
      </c>
      <c r="L40" s="34">
        <v>0</v>
      </c>
      <c r="M40" s="34"/>
      <c r="N40" s="34">
        <v>0</v>
      </c>
      <c r="O40" s="34">
        <v>0</v>
      </c>
      <c r="P40" s="60"/>
      <c r="Q40" s="34">
        <v>0</v>
      </c>
      <c r="R40" s="34"/>
      <c r="S40" s="34"/>
      <c r="T40" s="34">
        <v>49.5</v>
      </c>
      <c r="U40" s="34"/>
      <c r="V40" s="34"/>
      <c r="W40" s="34">
        <v>0</v>
      </c>
      <c r="X40" s="34"/>
      <c r="Y40" s="34"/>
      <c r="Z40" s="34">
        <v>0</v>
      </c>
      <c r="AA40" s="34"/>
      <c r="AB40" s="34"/>
      <c r="AC40" s="34">
        <v>0</v>
      </c>
      <c r="AD40" s="34"/>
      <c r="AE40" s="34"/>
      <c r="AF40" s="34">
        <v>0</v>
      </c>
      <c r="AG40" s="34"/>
      <c r="AH40" s="34"/>
      <c r="AI40" s="34">
        <v>0</v>
      </c>
      <c r="AJ40" s="34"/>
      <c r="AK40" s="34"/>
      <c r="AL40" s="34">
        <v>0</v>
      </c>
      <c r="AM40" s="34"/>
      <c r="AN40" s="34"/>
      <c r="AO40" s="34">
        <v>0</v>
      </c>
      <c r="AP40" s="34"/>
      <c r="AQ40" s="34"/>
      <c r="AR40" s="229"/>
      <c r="AS40" s="32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  <c r="BR40" s="130"/>
      <c r="BS40" s="130"/>
      <c r="BT40" s="130"/>
      <c r="BU40" s="130"/>
      <c r="BV40" s="130"/>
      <c r="BW40" s="130"/>
      <c r="BX40" s="130"/>
      <c r="BY40" s="130"/>
      <c r="BZ40" s="130"/>
      <c r="CA40" s="130"/>
      <c r="CB40" s="130"/>
      <c r="CC40" s="130"/>
      <c r="CD40" s="130"/>
      <c r="CE40" s="130"/>
      <c r="CF40" s="130"/>
      <c r="CG40" s="130"/>
      <c r="CH40" s="130"/>
      <c r="CI40" s="130"/>
      <c r="CJ40" s="130"/>
      <c r="CK40" s="130"/>
      <c r="CL40" s="130"/>
      <c r="CM40" s="130"/>
      <c r="CN40" s="130"/>
      <c r="CO40" s="130"/>
      <c r="CP40" s="130"/>
      <c r="CQ40" s="130"/>
      <c r="CR40" s="130"/>
      <c r="CS40" s="130"/>
      <c r="CT40" s="130"/>
      <c r="CU40" s="130"/>
      <c r="CV40" s="130"/>
      <c r="CW40" s="130"/>
      <c r="CX40" s="130"/>
      <c r="CY40" s="130"/>
      <c r="CZ40" s="130"/>
      <c r="DA40" s="130"/>
      <c r="DB40" s="130"/>
      <c r="DC40" s="130"/>
      <c r="DD40" s="130"/>
    </row>
    <row r="41" spans="1:108" ht="57" customHeight="1">
      <c r="A41" s="358"/>
      <c r="B41" s="356"/>
      <c r="C41" s="356"/>
      <c r="D41" s="300" t="s">
        <v>27</v>
      </c>
      <c r="E41" s="67">
        <f>SUM(H41,K41,N41,Q41,T41,W41,Z41,AC41,AF41,AI41,AL41,AO41)</f>
        <v>49.5</v>
      </c>
      <c r="F41" s="67">
        <f t="shared" si="21"/>
        <v>0</v>
      </c>
      <c r="G41" s="67"/>
      <c r="H41" s="34">
        <v>0</v>
      </c>
      <c r="I41" s="34">
        <v>0</v>
      </c>
      <c r="J41" s="34"/>
      <c r="K41" s="34">
        <v>0</v>
      </c>
      <c r="L41" s="34">
        <v>0</v>
      </c>
      <c r="M41" s="34"/>
      <c r="N41" s="34">
        <v>0</v>
      </c>
      <c r="O41" s="34">
        <v>0</v>
      </c>
      <c r="P41" s="60"/>
      <c r="Q41" s="34">
        <v>0</v>
      </c>
      <c r="R41" s="34"/>
      <c r="S41" s="34"/>
      <c r="T41" s="34">
        <f>T40</f>
        <v>49.5</v>
      </c>
      <c r="U41" s="34"/>
      <c r="V41" s="34"/>
      <c r="W41" s="34">
        <v>0</v>
      </c>
      <c r="X41" s="34"/>
      <c r="Y41" s="34"/>
      <c r="Z41" s="34">
        <v>0</v>
      </c>
      <c r="AA41" s="34"/>
      <c r="AB41" s="34"/>
      <c r="AC41" s="34">
        <v>0</v>
      </c>
      <c r="AD41" s="34"/>
      <c r="AE41" s="34"/>
      <c r="AF41" s="34">
        <v>0</v>
      </c>
      <c r="AG41" s="34"/>
      <c r="AH41" s="34"/>
      <c r="AI41" s="34">
        <v>0</v>
      </c>
      <c r="AJ41" s="34"/>
      <c r="AK41" s="34"/>
      <c r="AL41" s="34">
        <v>0</v>
      </c>
      <c r="AM41" s="34"/>
      <c r="AN41" s="34"/>
      <c r="AO41" s="34">
        <v>0</v>
      </c>
      <c r="AP41" s="34"/>
      <c r="AQ41" s="34"/>
      <c r="AR41" s="229"/>
      <c r="AS41" s="32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0"/>
      <c r="CB41" s="130"/>
      <c r="CC41" s="130"/>
      <c r="CD41" s="130"/>
      <c r="CE41" s="130"/>
      <c r="CF41" s="130"/>
      <c r="CG41" s="130"/>
      <c r="CH41" s="130"/>
      <c r="CI41" s="130"/>
      <c r="CJ41" s="130"/>
      <c r="CK41" s="130"/>
      <c r="CL41" s="130"/>
      <c r="CM41" s="130"/>
      <c r="CN41" s="130"/>
      <c r="CO41" s="130"/>
      <c r="CP41" s="130"/>
      <c r="CQ41" s="130"/>
      <c r="CR41" s="130"/>
      <c r="CS41" s="130"/>
      <c r="CT41" s="130"/>
      <c r="CU41" s="130"/>
      <c r="CV41" s="130"/>
      <c r="CW41" s="130"/>
      <c r="CX41" s="130"/>
      <c r="CY41" s="130"/>
      <c r="CZ41" s="130"/>
      <c r="DA41" s="130"/>
      <c r="DB41" s="130"/>
      <c r="DC41" s="130"/>
      <c r="DD41" s="130"/>
    </row>
    <row r="42" spans="1:108" s="85" customFormat="1">
      <c r="A42" s="325" t="s">
        <v>68</v>
      </c>
      <c r="B42" s="325"/>
      <c r="C42" s="325"/>
      <c r="D42" s="103" t="s">
        <v>63</v>
      </c>
      <c r="E42" s="94">
        <f>SUM(H42,K42,N42,Q42,T42,W42,Z42,AC42,AF42,AI42,AL42,AO42)</f>
        <v>147.1</v>
      </c>
      <c r="F42" s="94">
        <f>SUM(I42,L42,O42,R42,U42,X42,AA42,AD42,AG42,AJ42,AM42,AP42)</f>
        <v>0</v>
      </c>
      <c r="G42" s="137">
        <f>F42*100/E42</f>
        <v>0</v>
      </c>
      <c r="H42" s="94">
        <f>SUM(H25,H28,H31,H34,H40)</f>
        <v>0</v>
      </c>
      <c r="I42" s="94">
        <f>SUM(I25,I28,I31,I34,I40)</f>
        <v>0</v>
      </c>
      <c r="J42" s="94"/>
      <c r="K42" s="94">
        <f t="shared" ref="K42:AO42" si="22">SUM(K25,K28,K31,K34,K40)</f>
        <v>0</v>
      </c>
      <c r="L42" s="94">
        <f t="shared" ref="L42" si="23">SUM(L25,L28,L31,L34,L40)</f>
        <v>0</v>
      </c>
      <c r="M42" s="94"/>
      <c r="N42" s="94">
        <f t="shared" si="22"/>
        <v>0</v>
      </c>
      <c r="O42" s="94">
        <f t="shared" ref="O42" si="24">SUM(O25,O28,O31,O34,O40)</f>
        <v>0</v>
      </c>
      <c r="P42" s="99">
        <v>100</v>
      </c>
      <c r="Q42" s="94">
        <f>SUM(Q25,Q28,Q31,Q34,Q40)</f>
        <v>10</v>
      </c>
      <c r="R42" s="94"/>
      <c r="S42" s="94"/>
      <c r="T42" s="94">
        <f>SUM(T25,T28,T31,T34,T40)</f>
        <v>69.5</v>
      </c>
      <c r="U42" s="94"/>
      <c r="V42" s="94"/>
      <c r="W42" s="94">
        <f t="shared" si="22"/>
        <v>37.6</v>
      </c>
      <c r="X42" s="94"/>
      <c r="Y42" s="94"/>
      <c r="Z42" s="94">
        <f t="shared" si="22"/>
        <v>0</v>
      </c>
      <c r="AA42" s="94"/>
      <c r="AB42" s="94"/>
      <c r="AC42" s="94">
        <f t="shared" si="22"/>
        <v>0</v>
      </c>
      <c r="AD42" s="94"/>
      <c r="AE42" s="94"/>
      <c r="AF42" s="94">
        <f t="shared" si="22"/>
        <v>10</v>
      </c>
      <c r="AG42" s="94"/>
      <c r="AH42" s="94"/>
      <c r="AI42" s="94">
        <f t="shared" si="22"/>
        <v>10</v>
      </c>
      <c r="AJ42" s="94"/>
      <c r="AK42" s="94"/>
      <c r="AL42" s="94">
        <f t="shared" si="22"/>
        <v>10</v>
      </c>
      <c r="AM42" s="94"/>
      <c r="AN42" s="94"/>
      <c r="AO42" s="94">
        <f t="shared" si="22"/>
        <v>0</v>
      </c>
      <c r="AP42" s="94"/>
      <c r="AQ42" s="94"/>
      <c r="AR42" s="94"/>
      <c r="AS42" s="104"/>
    </row>
    <row r="43" spans="1:108" s="85" customFormat="1">
      <c r="A43" s="326"/>
      <c r="B43" s="326"/>
      <c r="C43" s="326"/>
      <c r="D43" s="75" t="s">
        <v>27</v>
      </c>
      <c r="E43" s="94">
        <f>SUM(E25,E28,E31,E34,E40)</f>
        <v>147.1</v>
      </c>
      <c r="F43" s="94">
        <f>SUM(F25,F28,F31,F34,F40)</f>
        <v>0</v>
      </c>
      <c r="G43" s="137">
        <f>F43*100/E43</f>
        <v>0</v>
      </c>
      <c r="H43" s="94">
        <f t="shared" ref="H43:AO43" si="25">H42</f>
        <v>0</v>
      </c>
      <c r="I43" s="94">
        <f t="shared" ref="I43" si="26">I42</f>
        <v>0</v>
      </c>
      <c r="J43" s="94"/>
      <c r="K43" s="94">
        <f t="shared" si="25"/>
        <v>0</v>
      </c>
      <c r="L43" s="94">
        <f t="shared" ref="L43" si="27">L42</f>
        <v>0</v>
      </c>
      <c r="M43" s="94"/>
      <c r="N43" s="94">
        <f t="shared" si="25"/>
        <v>0</v>
      </c>
      <c r="O43" s="94">
        <f t="shared" ref="O43" si="28">O42</f>
        <v>0</v>
      </c>
      <c r="P43" s="99">
        <v>100</v>
      </c>
      <c r="Q43" s="94">
        <f t="shared" si="25"/>
        <v>10</v>
      </c>
      <c r="R43" s="94"/>
      <c r="S43" s="94"/>
      <c r="T43" s="94">
        <f t="shared" si="25"/>
        <v>69.5</v>
      </c>
      <c r="U43" s="94"/>
      <c r="V43" s="94"/>
      <c r="W43" s="94">
        <f t="shared" si="25"/>
        <v>37.6</v>
      </c>
      <c r="X43" s="94"/>
      <c r="Y43" s="94"/>
      <c r="Z43" s="94">
        <f t="shared" si="25"/>
        <v>0</v>
      </c>
      <c r="AA43" s="94"/>
      <c r="AB43" s="94"/>
      <c r="AC43" s="94">
        <f t="shared" si="25"/>
        <v>0</v>
      </c>
      <c r="AD43" s="94"/>
      <c r="AE43" s="94"/>
      <c r="AF43" s="94">
        <f t="shared" si="25"/>
        <v>10</v>
      </c>
      <c r="AG43" s="94"/>
      <c r="AH43" s="94"/>
      <c r="AI43" s="94">
        <f t="shared" si="25"/>
        <v>10</v>
      </c>
      <c r="AJ43" s="94"/>
      <c r="AK43" s="94"/>
      <c r="AL43" s="94">
        <f t="shared" si="25"/>
        <v>10</v>
      </c>
      <c r="AM43" s="94"/>
      <c r="AN43" s="94"/>
      <c r="AO43" s="94">
        <f t="shared" si="25"/>
        <v>0</v>
      </c>
      <c r="AP43" s="94"/>
      <c r="AQ43" s="94"/>
      <c r="AS43" s="104"/>
    </row>
    <row r="44" spans="1:108" ht="60.75" hidden="1" customHeight="1">
      <c r="A44" s="55" t="s">
        <v>45</v>
      </c>
      <c r="B44" s="54"/>
      <c r="C44" s="54"/>
      <c r="D44" s="55"/>
      <c r="E44" s="63"/>
      <c r="F44" s="63"/>
      <c r="G44" s="63"/>
      <c r="H44" s="55"/>
      <c r="I44" s="229"/>
      <c r="J44" s="55"/>
      <c r="K44" s="55"/>
      <c r="L44" s="280"/>
      <c r="M44" s="36"/>
      <c r="N44" s="36"/>
      <c r="O44" s="36"/>
      <c r="P44" s="129"/>
      <c r="Q44" s="87"/>
      <c r="R44" s="89"/>
      <c r="S44" s="89"/>
      <c r="T44" s="36"/>
      <c r="U44" s="36"/>
      <c r="V44" s="36"/>
      <c r="W44" s="36"/>
      <c r="X44" s="36"/>
      <c r="Y44" s="36"/>
      <c r="Z44" s="87"/>
      <c r="AA44" s="87"/>
      <c r="AB44" s="36"/>
      <c r="AC44" s="36"/>
      <c r="AD44" s="36"/>
      <c r="AE44" s="36"/>
      <c r="AF44" s="36"/>
      <c r="AG44" s="87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55"/>
      <c r="AS44" s="48"/>
    </row>
    <row r="45" spans="1:108" ht="40.5" hidden="1" customHeight="1">
      <c r="A45" s="321" t="s">
        <v>21</v>
      </c>
      <c r="B45" s="49" t="s">
        <v>46</v>
      </c>
      <c r="C45" s="321" t="s">
        <v>39</v>
      </c>
      <c r="D45" s="56" t="s">
        <v>18</v>
      </c>
      <c r="E45" s="63"/>
      <c r="F45" s="63"/>
      <c r="G45" s="63"/>
      <c r="H45" s="30"/>
      <c r="I45" s="30"/>
      <c r="J45" s="30"/>
      <c r="K45" s="30"/>
      <c r="L45" s="30"/>
      <c r="M45" s="30"/>
      <c r="N45" s="30"/>
      <c r="O45" s="30"/>
      <c r="P45" s="287"/>
      <c r="Q45" s="76"/>
      <c r="R45" s="78"/>
      <c r="S45" s="78"/>
      <c r="T45" s="30"/>
      <c r="U45" s="30"/>
      <c r="V45" s="30"/>
      <c r="W45" s="30"/>
      <c r="X45" s="30"/>
      <c r="Y45" s="30"/>
      <c r="Z45" s="76"/>
      <c r="AA45" s="76"/>
      <c r="AB45" s="30"/>
      <c r="AC45" s="30"/>
      <c r="AD45" s="30"/>
      <c r="AE45" s="30"/>
      <c r="AF45" s="30"/>
      <c r="AG45" s="76"/>
      <c r="AH45" s="30"/>
      <c r="AI45" s="30"/>
      <c r="AJ45" s="30"/>
      <c r="AK45" s="30"/>
      <c r="AL45" s="30"/>
      <c r="AM45" s="30"/>
      <c r="AN45" s="30"/>
      <c r="AO45" s="30"/>
      <c r="AP45" s="40"/>
      <c r="AQ45" s="40"/>
      <c r="AR45" s="40"/>
      <c r="AS45" s="48"/>
    </row>
    <row r="46" spans="1:108" ht="60.75" hidden="1" customHeight="1">
      <c r="A46" s="321"/>
      <c r="B46" s="49"/>
      <c r="C46" s="321"/>
      <c r="D46" s="54" t="s">
        <v>19</v>
      </c>
      <c r="E46" s="63"/>
      <c r="F46" s="63"/>
      <c r="G46" s="63"/>
      <c r="H46" s="34"/>
      <c r="I46" s="34"/>
      <c r="J46" s="34"/>
      <c r="K46" s="34"/>
      <c r="L46" s="34"/>
      <c r="M46" s="34"/>
      <c r="N46" s="34"/>
      <c r="O46" s="34"/>
      <c r="P46" s="60"/>
      <c r="Q46" s="91"/>
      <c r="R46" s="92"/>
      <c r="S46" s="92"/>
      <c r="T46" s="34"/>
      <c r="U46" s="34"/>
      <c r="V46" s="34"/>
      <c r="W46" s="34"/>
      <c r="X46" s="34"/>
      <c r="Y46" s="34"/>
      <c r="Z46" s="91"/>
      <c r="AA46" s="91"/>
      <c r="AB46" s="34"/>
      <c r="AC46" s="34"/>
      <c r="AD46" s="34"/>
      <c r="AE46" s="34"/>
      <c r="AF46" s="34"/>
      <c r="AG46" s="91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55"/>
      <c r="AS46" s="48"/>
    </row>
    <row r="47" spans="1:108" ht="64.5" hidden="1" customHeight="1">
      <c r="A47" s="321"/>
      <c r="B47" s="49"/>
      <c r="C47" s="321"/>
      <c r="D47" s="54" t="s">
        <v>20</v>
      </c>
      <c r="E47" s="63"/>
      <c r="F47" s="63"/>
      <c r="G47" s="63"/>
      <c r="H47" s="34"/>
      <c r="I47" s="34"/>
      <c r="J47" s="34"/>
      <c r="K47" s="34"/>
      <c r="L47" s="34"/>
      <c r="M47" s="34"/>
      <c r="N47" s="34"/>
      <c r="O47" s="34"/>
      <c r="P47" s="60"/>
      <c r="Q47" s="91"/>
      <c r="R47" s="92"/>
      <c r="S47" s="92"/>
      <c r="T47" s="34"/>
      <c r="U47" s="34"/>
      <c r="V47" s="34"/>
      <c r="W47" s="34"/>
      <c r="X47" s="34"/>
      <c r="Y47" s="34"/>
      <c r="Z47" s="91"/>
      <c r="AA47" s="91"/>
      <c r="AB47" s="34"/>
      <c r="AC47" s="34"/>
      <c r="AD47" s="34"/>
      <c r="AE47" s="34"/>
      <c r="AF47" s="34"/>
      <c r="AG47" s="91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55"/>
      <c r="AS47" s="48"/>
    </row>
    <row r="48" spans="1:108" s="108" customFormat="1" ht="20.399999999999999">
      <c r="A48" s="321"/>
      <c r="B48" s="321" t="s">
        <v>129</v>
      </c>
      <c r="C48" s="321"/>
      <c r="D48" s="94" t="s">
        <v>18</v>
      </c>
      <c r="E48" s="217">
        <f t="shared" ref="E48:F48" si="29">SUM(H48,K48,N48,Q48,T48,W48,Z48,AC48,AF48,AI48,AL48,AO48,)</f>
        <v>86.48</v>
      </c>
      <c r="F48" s="217">
        <f t="shared" si="29"/>
        <v>0</v>
      </c>
      <c r="G48" s="217"/>
      <c r="H48" s="217">
        <f>H51</f>
        <v>0</v>
      </c>
      <c r="I48" s="217">
        <f>I51</f>
        <v>0</v>
      </c>
      <c r="J48" s="217"/>
      <c r="K48" s="217">
        <f t="shared" ref="K48:AO48" si="30">K51</f>
        <v>0</v>
      </c>
      <c r="L48" s="217">
        <f t="shared" ref="L48" si="31">L51</f>
        <v>0</v>
      </c>
      <c r="M48" s="217"/>
      <c r="N48" s="217">
        <f>N51</f>
        <v>0</v>
      </c>
      <c r="O48" s="217">
        <f>O51</f>
        <v>0</v>
      </c>
      <c r="P48" s="289"/>
      <c r="Q48" s="217">
        <f t="shared" si="30"/>
        <v>0</v>
      </c>
      <c r="R48" s="217"/>
      <c r="S48" s="217"/>
      <c r="T48" s="217">
        <f>T51</f>
        <v>0</v>
      </c>
      <c r="U48" s="217"/>
      <c r="V48" s="217"/>
      <c r="W48" s="217">
        <f>W51</f>
        <v>0</v>
      </c>
      <c r="X48" s="217"/>
      <c r="Y48" s="217"/>
      <c r="Z48" s="217">
        <f>Z51</f>
        <v>86.48</v>
      </c>
      <c r="AA48" s="217"/>
      <c r="AB48" s="217"/>
      <c r="AC48" s="217">
        <f t="shared" si="30"/>
        <v>0</v>
      </c>
      <c r="AD48" s="217"/>
      <c r="AE48" s="217"/>
      <c r="AF48" s="217">
        <f t="shared" si="30"/>
        <v>0</v>
      </c>
      <c r="AG48" s="217"/>
      <c r="AH48" s="217"/>
      <c r="AI48" s="217">
        <f t="shared" si="30"/>
        <v>0</v>
      </c>
      <c r="AJ48" s="217"/>
      <c r="AK48" s="217"/>
      <c r="AL48" s="217">
        <f t="shared" si="30"/>
        <v>0</v>
      </c>
      <c r="AM48" s="217"/>
      <c r="AN48" s="217"/>
      <c r="AO48" s="217">
        <f t="shared" si="30"/>
        <v>0</v>
      </c>
      <c r="AP48" s="217"/>
      <c r="AQ48" s="217"/>
      <c r="AR48" s="218"/>
      <c r="AS48" s="219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  <c r="BL48" s="107"/>
      <c r="BM48" s="107"/>
      <c r="BN48" s="107"/>
      <c r="BO48" s="107"/>
      <c r="BP48" s="107"/>
      <c r="BQ48" s="107"/>
      <c r="BR48" s="107"/>
      <c r="BS48" s="107"/>
      <c r="BT48" s="107"/>
      <c r="BU48" s="107"/>
      <c r="BV48" s="107"/>
      <c r="BW48" s="107"/>
      <c r="BX48" s="107"/>
      <c r="BY48" s="107"/>
      <c r="BZ48" s="107"/>
      <c r="CA48" s="107"/>
      <c r="CB48" s="107"/>
      <c r="CC48" s="107"/>
      <c r="CD48" s="107"/>
      <c r="CE48" s="107"/>
      <c r="CF48" s="107"/>
      <c r="CG48" s="107"/>
      <c r="CH48" s="107"/>
      <c r="CI48" s="107"/>
      <c r="CJ48" s="107"/>
      <c r="CK48" s="107"/>
      <c r="CL48" s="107"/>
      <c r="CM48" s="107"/>
      <c r="CN48" s="107"/>
      <c r="CO48" s="107"/>
      <c r="CP48" s="107"/>
      <c r="CQ48" s="107"/>
      <c r="CR48" s="107"/>
      <c r="CS48" s="107"/>
      <c r="CT48" s="107"/>
      <c r="CU48" s="107"/>
      <c r="CV48" s="107"/>
      <c r="CW48" s="107"/>
      <c r="CX48" s="107"/>
      <c r="CY48" s="107"/>
      <c r="CZ48" s="107"/>
      <c r="DA48" s="107"/>
      <c r="DB48" s="107"/>
      <c r="DC48" s="107"/>
      <c r="DD48" s="107"/>
    </row>
    <row r="49" spans="1:108" s="46" customFormat="1" ht="40.799999999999997">
      <c r="A49" s="321"/>
      <c r="B49" s="321"/>
      <c r="C49" s="321"/>
      <c r="D49" s="56" t="s">
        <v>27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58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30"/>
      <c r="AQ49" s="30"/>
      <c r="AR49" s="40"/>
      <c r="AS49" s="212"/>
      <c r="AT49" s="40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</row>
    <row r="50" spans="1:108" s="46" customFormat="1" ht="134.25" customHeight="1">
      <c r="A50" s="322"/>
      <c r="B50" s="322"/>
      <c r="C50" s="322"/>
      <c r="D50" s="51" t="s">
        <v>82</v>
      </c>
      <c r="E50" s="220">
        <f t="shared" ref="E50:F52" si="32">SUM(H50,K50,N50,Q50,T50,W50,Z50,AC50,AF50,AI50,AL50,AO50,)</f>
        <v>86.48</v>
      </c>
      <c r="F50" s="220">
        <f t="shared" si="32"/>
        <v>0</v>
      </c>
      <c r="G50" s="220"/>
      <c r="H50" s="221">
        <f>H48</f>
        <v>0</v>
      </c>
      <c r="I50" s="221">
        <f>I48</f>
        <v>0</v>
      </c>
      <c r="J50" s="221"/>
      <c r="K50" s="221">
        <f>K48</f>
        <v>0</v>
      </c>
      <c r="L50" s="221">
        <v>0</v>
      </c>
      <c r="M50" s="221"/>
      <c r="N50" s="221">
        <f>N48</f>
        <v>0</v>
      </c>
      <c r="O50" s="221">
        <v>0</v>
      </c>
      <c r="P50" s="290"/>
      <c r="Q50" s="221">
        <f>Q48</f>
        <v>0</v>
      </c>
      <c r="R50" s="221"/>
      <c r="S50" s="221"/>
      <c r="T50" s="221">
        <f>T48</f>
        <v>0</v>
      </c>
      <c r="U50" s="221"/>
      <c r="V50" s="221"/>
      <c r="W50" s="221">
        <f>W48</f>
        <v>0</v>
      </c>
      <c r="X50" s="221"/>
      <c r="Y50" s="221"/>
      <c r="Z50" s="221">
        <f>Z48</f>
        <v>86.48</v>
      </c>
      <c r="AA50" s="221"/>
      <c r="AB50" s="221"/>
      <c r="AC50" s="221">
        <f>AC48</f>
        <v>0</v>
      </c>
      <c r="AD50" s="221"/>
      <c r="AE50" s="221"/>
      <c r="AF50" s="221">
        <f>AF48</f>
        <v>0</v>
      </c>
      <c r="AG50" s="221"/>
      <c r="AH50" s="221"/>
      <c r="AI50" s="221">
        <f>AI48</f>
        <v>0</v>
      </c>
      <c r="AJ50" s="221"/>
      <c r="AK50" s="221"/>
      <c r="AL50" s="221">
        <f>AL48</f>
        <v>0</v>
      </c>
      <c r="AM50" s="221"/>
      <c r="AN50" s="221"/>
      <c r="AO50" s="221">
        <f>AO48</f>
        <v>0</v>
      </c>
      <c r="AP50" s="221"/>
      <c r="AQ50" s="221"/>
      <c r="AR50" s="216"/>
      <c r="AS50" s="222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</row>
    <row r="51" spans="1:108" s="46" customFormat="1" ht="134.25" customHeight="1">
      <c r="A51" s="282" t="s">
        <v>81</v>
      </c>
      <c r="B51" s="359" t="s">
        <v>80</v>
      </c>
      <c r="C51" s="359" t="s">
        <v>39</v>
      </c>
      <c r="D51" s="298" t="s">
        <v>18</v>
      </c>
      <c r="E51" s="63">
        <f>SUM(H51,K51,N51,Q51,T51,W51,Z51,AC51,AF51,AI51,AL51,AO51,)</f>
        <v>86.48</v>
      </c>
      <c r="F51" s="63">
        <f t="shared" si="32"/>
        <v>0</v>
      </c>
      <c r="G51" s="63"/>
      <c r="H51" s="30">
        <v>0</v>
      </c>
      <c r="I51" s="30">
        <v>0</v>
      </c>
      <c r="J51" s="30"/>
      <c r="K51" s="30">
        <v>0</v>
      </c>
      <c r="L51" s="30">
        <v>0</v>
      </c>
      <c r="M51" s="30"/>
      <c r="N51" s="30">
        <v>0</v>
      </c>
      <c r="O51" s="30">
        <v>0</v>
      </c>
      <c r="P51" s="287"/>
      <c r="Q51" s="30">
        <v>0</v>
      </c>
      <c r="R51" s="146"/>
      <c r="S51" s="146"/>
      <c r="T51" s="30">
        <v>0</v>
      </c>
      <c r="U51" s="30"/>
      <c r="V51" s="30"/>
      <c r="W51" s="30">
        <v>0</v>
      </c>
      <c r="X51" s="30"/>
      <c r="Y51" s="30"/>
      <c r="Z51" s="30">
        <v>86.48</v>
      </c>
      <c r="AA51" s="160"/>
      <c r="AB51" s="30"/>
      <c r="AC51" s="30">
        <v>0</v>
      </c>
      <c r="AD51" s="30"/>
      <c r="AE51" s="30"/>
      <c r="AF51" s="30">
        <v>0</v>
      </c>
      <c r="AG51" s="30"/>
      <c r="AH51" s="30"/>
      <c r="AI51" s="30">
        <v>0</v>
      </c>
      <c r="AJ51" s="30"/>
      <c r="AK51" s="30"/>
      <c r="AL51" s="30">
        <v>0</v>
      </c>
      <c r="AM51" s="30"/>
      <c r="AN51" s="30"/>
      <c r="AO51" s="30">
        <v>0</v>
      </c>
      <c r="AP51" s="30"/>
      <c r="AQ51" s="30"/>
      <c r="AR51" s="40"/>
      <c r="AS51" s="50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  <c r="BI51" s="213"/>
      <c r="BJ51" s="213"/>
      <c r="BK51" s="213"/>
      <c r="BL51" s="213"/>
      <c r="BM51" s="213"/>
      <c r="BN51" s="213"/>
      <c r="BO51" s="213"/>
      <c r="BP51" s="213"/>
      <c r="BQ51" s="213"/>
      <c r="BR51" s="213"/>
      <c r="BS51" s="213"/>
      <c r="BT51" s="213"/>
      <c r="BU51" s="213"/>
      <c r="BV51" s="213"/>
      <c r="BW51" s="213"/>
      <c r="BX51" s="213"/>
      <c r="BY51" s="213"/>
      <c r="BZ51" s="213"/>
      <c r="CA51" s="213"/>
      <c r="CB51" s="213"/>
      <c r="CC51" s="213"/>
      <c r="CD51" s="213"/>
      <c r="CE51" s="213"/>
      <c r="CF51" s="213"/>
      <c r="CG51" s="213"/>
      <c r="CH51" s="213"/>
      <c r="CI51" s="213"/>
      <c r="CJ51" s="213"/>
      <c r="CK51" s="213"/>
      <c r="CL51" s="213"/>
      <c r="CM51" s="213"/>
      <c r="CN51" s="213"/>
      <c r="CO51" s="213"/>
      <c r="CP51" s="213"/>
      <c r="CQ51" s="213"/>
      <c r="CR51" s="213"/>
      <c r="CS51" s="213"/>
      <c r="CT51" s="213"/>
      <c r="CU51" s="213"/>
      <c r="CV51" s="213"/>
      <c r="CW51" s="213"/>
      <c r="CX51" s="213"/>
      <c r="CY51" s="213"/>
      <c r="CZ51" s="213"/>
      <c r="DA51" s="213"/>
      <c r="DB51" s="213"/>
      <c r="DC51" s="213"/>
      <c r="DD51" s="213"/>
    </row>
    <row r="52" spans="1:108" s="46" customFormat="1" ht="134.25" customHeight="1">
      <c r="A52" s="282"/>
      <c r="B52" s="359"/>
      <c r="C52" s="359"/>
      <c r="D52" s="50" t="s">
        <v>82</v>
      </c>
      <c r="E52" s="63">
        <f>SUM(H52,K52,N52,Q52,T52,W52,Z52,AC52,AF52,AI52,AL52,AO52,)</f>
        <v>86.48</v>
      </c>
      <c r="F52" s="63">
        <f t="shared" si="32"/>
        <v>0</v>
      </c>
      <c r="G52" s="63"/>
      <c r="H52" s="30">
        <v>0</v>
      </c>
      <c r="I52" s="30">
        <v>0</v>
      </c>
      <c r="J52" s="30"/>
      <c r="K52" s="30">
        <v>0</v>
      </c>
      <c r="L52" s="30">
        <v>0</v>
      </c>
      <c r="M52" s="30"/>
      <c r="N52" s="30">
        <v>0</v>
      </c>
      <c r="O52" s="30">
        <v>0</v>
      </c>
      <c r="P52" s="287"/>
      <c r="Q52" s="30">
        <v>0</v>
      </c>
      <c r="R52" s="146"/>
      <c r="S52" s="146"/>
      <c r="T52" s="30">
        <v>0</v>
      </c>
      <c r="U52" s="30"/>
      <c r="V52" s="30"/>
      <c r="W52" s="30">
        <v>0</v>
      </c>
      <c r="X52" s="30"/>
      <c r="Y52" s="30"/>
      <c r="Z52" s="30">
        <v>86.48</v>
      </c>
      <c r="AA52" s="160"/>
      <c r="AB52" s="30"/>
      <c r="AC52" s="30">
        <v>0</v>
      </c>
      <c r="AD52" s="30"/>
      <c r="AE52" s="30"/>
      <c r="AF52" s="30">
        <v>0</v>
      </c>
      <c r="AG52" s="30"/>
      <c r="AH52" s="30"/>
      <c r="AI52" s="30">
        <v>0</v>
      </c>
      <c r="AJ52" s="30"/>
      <c r="AK52" s="30"/>
      <c r="AL52" s="30">
        <v>0</v>
      </c>
      <c r="AM52" s="30"/>
      <c r="AN52" s="30"/>
      <c r="AO52" s="30">
        <v>0</v>
      </c>
      <c r="AP52" s="30"/>
      <c r="AQ52" s="30"/>
      <c r="AR52" s="40"/>
      <c r="AS52" s="50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13"/>
      <c r="CE52" s="213"/>
      <c r="CF52" s="213"/>
      <c r="CG52" s="213"/>
      <c r="CH52" s="213"/>
      <c r="CI52" s="213"/>
      <c r="CJ52" s="213"/>
      <c r="CK52" s="213"/>
      <c r="CL52" s="213"/>
      <c r="CM52" s="213"/>
      <c r="CN52" s="213"/>
      <c r="CO52" s="213"/>
      <c r="CP52" s="213"/>
      <c r="CQ52" s="213"/>
      <c r="CR52" s="213"/>
      <c r="CS52" s="213"/>
      <c r="CT52" s="213"/>
      <c r="CU52" s="213"/>
      <c r="CV52" s="213"/>
      <c r="CW52" s="213"/>
      <c r="CX52" s="213"/>
      <c r="CY52" s="213"/>
      <c r="CZ52" s="213"/>
      <c r="DA52" s="213"/>
      <c r="DB52" s="213"/>
      <c r="DC52" s="213"/>
      <c r="DD52" s="213"/>
    </row>
    <row r="53" spans="1:108" s="84" customFormat="1">
      <c r="A53" s="319" t="s">
        <v>69</v>
      </c>
      <c r="B53" s="319"/>
      <c r="C53" s="319"/>
      <c r="D53" s="75" t="s">
        <v>18</v>
      </c>
      <c r="E53" s="76">
        <f>E48</f>
        <v>86.48</v>
      </c>
      <c r="F53" s="76">
        <f>F48</f>
        <v>0</v>
      </c>
      <c r="G53" s="76"/>
      <c r="H53" s="76">
        <f t="shared" ref="H53:AO53" si="33">H48</f>
        <v>0</v>
      </c>
      <c r="I53" s="76">
        <f t="shared" ref="I53" si="34">I48</f>
        <v>0</v>
      </c>
      <c r="J53" s="76"/>
      <c r="K53" s="76">
        <f t="shared" si="33"/>
        <v>0</v>
      </c>
      <c r="L53" s="76">
        <v>0</v>
      </c>
      <c r="M53" s="76"/>
      <c r="N53" s="76">
        <f t="shared" si="33"/>
        <v>0</v>
      </c>
      <c r="O53" s="76">
        <v>0</v>
      </c>
      <c r="P53" s="77"/>
      <c r="Q53" s="76">
        <f t="shared" si="33"/>
        <v>0</v>
      </c>
      <c r="R53" s="76"/>
      <c r="S53" s="76"/>
      <c r="T53" s="76">
        <f t="shared" si="33"/>
        <v>0</v>
      </c>
      <c r="U53" s="76"/>
      <c r="V53" s="76"/>
      <c r="W53" s="76">
        <f t="shared" si="33"/>
        <v>0</v>
      </c>
      <c r="X53" s="76"/>
      <c r="Y53" s="76"/>
      <c r="Z53" s="76">
        <f t="shared" si="33"/>
        <v>86.48</v>
      </c>
      <c r="AA53" s="76"/>
      <c r="AB53" s="76"/>
      <c r="AC53" s="76">
        <f t="shared" si="33"/>
        <v>0</v>
      </c>
      <c r="AD53" s="76"/>
      <c r="AE53" s="76"/>
      <c r="AF53" s="76">
        <f t="shared" si="33"/>
        <v>0</v>
      </c>
      <c r="AG53" s="76"/>
      <c r="AH53" s="76"/>
      <c r="AI53" s="76">
        <f t="shared" si="33"/>
        <v>0</v>
      </c>
      <c r="AJ53" s="76"/>
      <c r="AK53" s="76"/>
      <c r="AL53" s="76">
        <f t="shared" si="33"/>
        <v>0</v>
      </c>
      <c r="AM53" s="76"/>
      <c r="AN53" s="76"/>
      <c r="AO53" s="76">
        <f t="shared" si="33"/>
        <v>0</v>
      </c>
      <c r="AP53" s="91"/>
      <c r="AQ53" s="91"/>
      <c r="AR53" s="85"/>
      <c r="AS53" s="104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8"/>
      <c r="BR53" s="98"/>
      <c r="BS53" s="98"/>
      <c r="BT53" s="98"/>
      <c r="BU53" s="98"/>
      <c r="BV53" s="98"/>
      <c r="BW53" s="98"/>
      <c r="BX53" s="98"/>
      <c r="BY53" s="98"/>
      <c r="BZ53" s="98"/>
      <c r="CA53" s="98"/>
      <c r="CB53" s="98"/>
      <c r="CC53" s="98"/>
      <c r="CD53" s="98"/>
      <c r="CE53" s="98"/>
      <c r="CF53" s="98"/>
      <c r="CG53" s="98"/>
      <c r="CH53" s="98"/>
      <c r="CI53" s="98"/>
      <c r="CJ53" s="98"/>
      <c r="CK53" s="98"/>
      <c r="CL53" s="98"/>
      <c r="CM53" s="98"/>
      <c r="CN53" s="98"/>
      <c r="CO53" s="98"/>
      <c r="CP53" s="98"/>
      <c r="CQ53" s="98"/>
      <c r="CR53" s="98"/>
      <c r="CS53" s="98"/>
      <c r="CT53" s="98"/>
      <c r="CU53" s="98"/>
      <c r="CV53" s="98"/>
      <c r="CW53" s="98"/>
      <c r="CX53" s="98"/>
      <c r="CY53" s="98"/>
      <c r="CZ53" s="98"/>
      <c r="DA53" s="98"/>
      <c r="DB53" s="98"/>
      <c r="DC53" s="98"/>
      <c r="DD53" s="98"/>
    </row>
    <row r="54" spans="1:108" ht="43.5" customHeight="1">
      <c r="A54" s="320"/>
      <c r="B54" s="320"/>
      <c r="C54" s="320"/>
      <c r="D54" s="54" t="s">
        <v>27</v>
      </c>
      <c r="E54" s="67"/>
      <c r="F54" s="67"/>
      <c r="G54" s="67"/>
      <c r="H54" s="211"/>
      <c r="I54" s="229"/>
      <c r="J54" s="211"/>
      <c r="K54" s="211"/>
      <c r="L54" s="211"/>
      <c r="M54" s="211"/>
      <c r="N54" s="211"/>
      <c r="O54" s="211"/>
      <c r="P54" s="59"/>
      <c r="Q54" s="211"/>
      <c r="R54" s="151"/>
      <c r="S54" s="151"/>
      <c r="T54" s="211"/>
      <c r="U54" s="211"/>
      <c r="V54" s="211"/>
      <c r="W54" s="211"/>
      <c r="X54" s="211"/>
      <c r="Y54" s="211"/>
      <c r="Z54" s="165"/>
      <c r="AA54" s="165"/>
      <c r="AB54" s="211"/>
      <c r="AC54" s="211"/>
      <c r="AD54" s="211"/>
      <c r="AE54" s="211"/>
      <c r="AF54" s="211"/>
      <c r="AG54" s="303"/>
      <c r="AH54" s="211"/>
      <c r="AI54" s="211"/>
      <c r="AJ54" s="211"/>
      <c r="AK54" s="211"/>
      <c r="AL54" s="211"/>
      <c r="AM54" s="211"/>
      <c r="AN54" s="211"/>
      <c r="AO54" s="211"/>
      <c r="AP54" s="63"/>
      <c r="AQ54" s="34"/>
      <c r="AR54" s="211"/>
      <c r="AS54" s="48"/>
    </row>
    <row r="55" spans="1:108" ht="67.5" customHeight="1">
      <c r="A55" s="320"/>
      <c r="B55" s="320"/>
      <c r="C55" s="320"/>
      <c r="D55" s="33" t="s">
        <v>82</v>
      </c>
      <c r="E55" s="63">
        <f>E50</f>
        <v>86.48</v>
      </c>
      <c r="F55" s="63">
        <f>F50</f>
        <v>0</v>
      </c>
      <c r="G55" s="63"/>
      <c r="H55" s="63">
        <f>H50</f>
        <v>0</v>
      </c>
      <c r="I55" s="63">
        <f>I50</f>
        <v>0</v>
      </c>
      <c r="J55" s="63"/>
      <c r="K55" s="63">
        <f>K50</f>
        <v>0</v>
      </c>
      <c r="L55" s="63">
        <f>L50</f>
        <v>0</v>
      </c>
      <c r="M55" s="63"/>
      <c r="N55" s="63">
        <f>N50</f>
        <v>0</v>
      </c>
      <c r="O55" s="63">
        <v>0</v>
      </c>
      <c r="P55" s="286"/>
      <c r="Q55" s="63">
        <f>Q50</f>
        <v>0</v>
      </c>
      <c r="R55" s="63"/>
      <c r="S55" s="63"/>
      <c r="T55" s="63">
        <f>T50</f>
        <v>0</v>
      </c>
      <c r="U55" s="63"/>
      <c r="V55" s="63"/>
      <c r="W55" s="63">
        <f>W50</f>
        <v>0</v>
      </c>
      <c r="X55" s="63"/>
      <c r="Y55" s="63"/>
      <c r="Z55" s="63">
        <f>Z50</f>
        <v>86.48</v>
      </c>
      <c r="AA55" s="63"/>
      <c r="AB55" s="63"/>
      <c r="AC55" s="63">
        <f>AC50</f>
        <v>0</v>
      </c>
      <c r="AD55" s="63"/>
      <c r="AE55" s="63"/>
      <c r="AF55" s="63">
        <f>AF50</f>
        <v>0</v>
      </c>
      <c r="AG55" s="63"/>
      <c r="AH55" s="63"/>
      <c r="AI55" s="63">
        <f>AI50</f>
        <v>0</v>
      </c>
      <c r="AJ55" s="63"/>
      <c r="AK55" s="63"/>
      <c r="AL55" s="63">
        <f>AL50</f>
        <v>0</v>
      </c>
      <c r="AM55" s="63"/>
      <c r="AN55" s="63"/>
      <c r="AO55" s="63">
        <f>AO50</f>
        <v>0</v>
      </c>
      <c r="AP55" s="34"/>
      <c r="AQ55" s="34"/>
      <c r="AR55" s="55"/>
      <c r="AS55" s="48"/>
    </row>
    <row r="56" spans="1:108" ht="2.25" customHeight="1">
      <c r="A56" s="322" t="s">
        <v>40</v>
      </c>
      <c r="B56" s="322" t="s">
        <v>130</v>
      </c>
      <c r="C56" s="322" t="s">
        <v>39</v>
      </c>
      <c r="D56" s="54" t="s">
        <v>18</v>
      </c>
      <c r="E56" s="69">
        <f>E77</f>
        <v>1305.3400000000001</v>
      </c>
      <c r="F56" s="227">
        <f>F77</f>
        <v>0</v>
      </c>
      <c r="G56" s="69"/>
      <c r="H56" s="56">
        <f t="shared" ref="H56:AO56" si="35">H77</f>
        <v>0</v>
      </c>
      <c r="I56" s="225">
        <f t="shared" ref="I56" si="36">I77</f>
        <v>0</v>
      </c>
      <c r="J56" s="56"/>
      <c r="K56" s="56">
        <f t="shared" si="35"/>
        <v>0</v>
      </c>
      <c r="L56" s="56">
        <f t="shared" si="35"/>
        <v>0</v>
      </c>
      <c r="M56" s="56"/>
      <c r="N56" s="56">
        <f t="shared" si="35"/>
        <v>0</v>
      </c>
      <c r="O56" s="56"/>
      <c r="P56" s="53"/>
      <c r="Q56" s="132">
        <f t="shared" si="35"/>
        <v>0</v>
      </c>
      <c r="R56" s="152"/>
      <c r="S56" s="152"/>
      <c r="T56" s="56">
        <f t="shared" si="35"/>
        <v>0</v>
      </c>
      <c r="U56" s="56"/>
      <c r="V56" s="56"/>
      <c r="W56" s="56">
        <f t="shared" si="35"/>
        <v>0</v>
      </c>
      <c r="X56" s="56"/>
      <c r="Y56" s="56"/>
      <c r="Z56" s="166">
        <f t="shared" si="35"/>
        <v>605.34</v>
      </c>
      <c r="AA56" s="166"/>
      <c r="AB56" s="56"/>
      <c r="AC56" s="56">
        <f t="shared" si="35"/>
        <v>0</v>
      </c>
      <c r="AD56" s="56"/>
      <c r="AE56" s="56"/>
      <c r="AF56" s="56">
        <f t="shared" si="35"/>
        <v>0</v>
      </c>
      <c r="AG56" s="155"/>
      <c r="AH56" s="56"/>
      <c r="AI56" s="56">
        <f t="shared" si="35"/>
        <v>0</v>
      </c>
      <c r="AJ56" s="56"/>
      <c r="AK56" s="56"/>
      <c r="AL56" s="56">
        <f t="shared" si="35"/>
        <v>700</v>
      </c>
      <c r="AM56" s="56"/>
      <c r="AN56" s="56"/>
      <c r="AO56" s="56">
        <f t="shared" si="35"/>
        <v>0</v>
      </c>
      <c r="AP56" s="54"/>
      <c r="AQ56" s="54"/>
      <c r="AR56" s="54"/>
      <c r="AS56" s="48"/>
    </row>
    <row r="57" spans="1:108" s="46" customFormat="1" ht="50.25" hidden="1" customHeight="1">
      <c r="A57" s="317"/>
      <c r="B57" s="317"/>
      <c r="C57" s="317"/>
      <c r="D57" s="56" t="s">
        <v>27</v>
      </c>
      <c r="E57" s="69">
        <f>E78</f>
        <v>1305.3400000000001</v>
      </c>
      <c r="F57" s="227">
        <f>F78</f>
        <v>0</v>
      </c>
      <c r="G57" s="69"/>
      <c r="H57" s="56">
        <f t="shared" ref="H57:AO57" si="37">H78</f>
        <v>0</v>
      </c>
      <c r="I57" s="225">
        <f t="shared" ref="I57" si="38">I78</f>
        <v>0</v>
      </c>
      <c r="J57" s="56"/>
      <c r="K57" s="56">
        <f t="shared" si="37"/>
        <v>0</v>
      </c>
      <c r="L57" s="56">
        <f t="shared" si="37"/>
        <v>0</v>
      </c>
      <c r="M57" s="56"/>
      <c r="N57" s="56">
        <f t="shared" si="37"/>
        <v>0</v>
      </c>
      <c r="O57" s="56"/>
      <c r="P57" s="53"/>
      <c r="Q57" s="132">
        <f t="shared" si="37"/>
        <v>0</v>
      </c>
      <c r="R57" s="152"/>
      <c r="S57" s="152"/>
      <c r="T57" s="56">
        <f t="shared" si="37"/>
        <v>0</v>
      </c>
      <c r="U57" s="56"/>
      <c r="V57" s="56"/>
      <c r="W57" s="56">
        <f t="shared" si="37"/>
        <v>0</v>
      </c>
      <c r="X57" s="56"/>
      <c r="Y57" s="56"/>
      <c r="Z57" s="166">
        <f t="shared" si="37"/>
        <v>605.34</v>
      </c>
      <c r="AA57" s="166"/>
      <c r="AB57" s="56"/>
      <c r="AC57" s="56">
        <f t="shared" si="37"/>
        <v>0</v>
      </c>
      <c r="AD57" s="56"/>
      <c r="AE57" s="56"/>
      <c r="AF57" s="56">
        <f t="shared" si="37"/>
        <v>0</v>
      </c>
      <c r="AG57" s="155"/>
      <c r="AH57" s="56"/>
      <c r="AI57" s="56">
        <f t="shared" si="37"/>
        <v>0</v>
      </c>
      <c r="AJ57" s="56"/>
      <c r="AK57" s="56"/>
      <c r="AL57" s="56">
        <f t="shared" si="37"/>
        <v>700</v>
      </c>
      <c r="AM57" s="56"/>
      <c r="AN57" s="56"/>
      <c r="AO57" s="56">
        <f t="shared" si="37"/>
        <v>0</v>
      </c>
      <c r="AP57" s="56"/>
      <c r="AQ57" s="56"/>
      <c r="AR57" s="56"/>
      <c r="AS57" s="50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</row>
    <row r="58" spans="1:108" s="108" customFormat="1" ht="72" customHeight="1">
      <c r="A58" s="317"/>
      <c r="B58" s="317"/>
      <c r="C58" s="317"/>
      <c r="D58" s="109" t="s">
        <v>24</v>
      </c>
      <c r="E58" s="97">
        <f t="shared" ref="E58:F58" si="39">E71</f>
        <v>1305.3400000000001</v>
      </c>
      <c r="F58" s="97">
        <f t="shared" si="39"/>
        <v>0</v>
      </c>
      <c r="G58" s="97"/>
      <c r="H58" s="97">
        <f>H71</f>
        <v>0</v>
      </c>
      <c r="I58" s="97">
        <f>I71</f>
        <v>0</v>
      </c>
      <c r="J58" s="97"/>
      <c r="K58" s="97">
        <f t="shared" ref="K58:AO58" si="40">K71</f>
        <v>0</v>
      </c>
      <c r="L58" s="97">
        <f t="shared" ref="L58" si="41">L71</f>
        <v>0</v>
      </c>
      <c r="M58" s="97"/>
      <c r="N58" s="97">
        <f t="shared" si="40"/>
        <v>0</v>
      </c>
      <c r="O58" s="97">
        <v>0</v>
      </c>
      <c r="P58" s="111"/>
      <c r="Q58" s="97">
        <f t="shared" si="40"/>
        <v>0</v>
      </c>
      <c r="R58" s="97"/>
      <c r="S58" s="97"/>
      <c r="T58" s="97">
        <f t="shared" si="40"/>
        <v>0</v>
      </c>
      <c r="U58" s="97"/>
      <c r="V58" s="97"/>
      <c r="W58" s="97">
        <f t="shared" si="40"/>
        <v>0</v>
      </c>
      <c r="X58" s="97"/>
      <c r="Y58" s="97"/>
      <c r="Z58" s="97">
        <f t="shared" si="40"/>
        <v>605.34</v>
      </c>
      <c r="AA58" s="97"/>
      <c r="AB58" s="97"/>
      <c r="AC58" s="97">
        <f t="shared" si="40"/>
        <v>0</v>
      </c>
      <c r="AD58" s="97"/>
      <c r="AE58" s="97"/>
      <c r="AF58" s="97">
        <f t="shared" si="40"/>
        <v>0</v>
      </c>
      <c r="AG58" s="97"/>
      <c r="AH58" s="97"/>
      <c r="AI58" s="97">
        <f t="shared" si="40"/>
        <v>0</v>
      </c>
      <c r="AJ58" s="97"/>
      <c r="AK58" s="97"/>
      <c r="AL58" s="97">
        <f t="shared" si="40"/>
        <v>700</v>
      </c>
      <c r="AM58" s="97"/>
      <c r="AN58" s="97"/>
      <c r="AO58" s="97">
        <f t="shared" si="40"/>
        <v>0</v>
      </c>
      <c r="AP58" s="97"/>
      <c r="AQ58" s="198"/>
      <c r="AR58" s="97"/>
      <c r="AS58" s="106"/>
      <c r="AT58" s="107"/>
      <c r="AU58" s="107"/>
      <c r="AV58" s="107"/>
      <c r="AW58" s="107"/>
      <c r="AX58" s="107"/>
      <c r="AY58" s="107"/>
      <c r="AZ58" s="107"/>
      <c r="BA58" s="107"/>
      <c r="BB58" s="107"/>
      <c r="BC58" s="107"/>
      <c r="BD58" s="107"/>
      <c r="BE58" s="107"/>
      <c r="BF58" s="107"/>
      <c r="BG58" s="107"/>
      <c r="BH58" s="107"/>
      <c r="BI58" s="107"/>
      <c r="BJ58" s="107"/>
      <c r="BK58" s="107"/>
      <c r="BL58" s="107"/>
      <c r="BM58" s="107"/>
      <c r="BN58" s="107"/>
      <c r="BO58" s="107"/>
      <c r="BP58" s="107"/>
      <c r="BQ58" s="107"/>
      <c r="BR58" s="107"/>
      <c r="BS58" s="107"/>
      <c r="BT58" s="107"/>
      <c r="BU58" s="107"/>
      <c r="BV58" s="107"/>
      <c r="BW58" s="107"/>
      <c r="BX58" s="107"/>
      <c r="BY58" s="107"/>
      <c r="BZ58" s="107"/>
      <c r="CA58" s="107"/>
      <c r="CB58" s="107"/>
      <c r="CC58" s="107"/>
      <c r="CD58" s="107"/>
      <c r="CE58" s="107"/>
      <c r="CF58" s="107"/>
      <c r="CG58" s="107"/>
      <c r="CH58" s="107"/>
      <c r="CI58" s="107"/>
      <c r="CJ58" s="107"/>
      <c r="CK58" s="107"/>
      <c r="CL58" s="107"/>
      <c r="CM58" s="107"/>
      <c r="CN58" s="107"/>
      <c r="CO58" s="107"/>
      <c r="CP58" s="107"/>
      <c r="CQ58" s="107"/>
      <c r="CR58" s="107"/>
      <c r="CS58" s="107"/>
      <c r="CT58" s="107"/>
      <c r="CU58" s="107"/>
      <c r="CV58" s="107"/>
      <c r="CW58" s="107"/>
      <c r="CX58" s="107"/>
      <c r="CY58" s="107"/>
      <c r="CZ58" s="107"/>
      <c r="DA58" s="107"/>
      <c r="DB58" s="107"/>
      <c r="DC58" s="107"/>
      <c r="DD58" s="107"/>
    </row>
    <row r="59" spans="1:108" s="108" customFormat="1" ht="40.5" hidden="1" customHeight="1">
      <c r="A59" s="317"/>
      <c r="B59" s="317"/>
      <c r="C59" s="31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111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198"/>
      <c r="AR59" s="97"/>
      <c r="AS59" s="106"/>
      <c r="AT59" s="107"/>
      <c r="AU59" s="107"/>
      <c r="AV59" s="107"/>
      <c r="AW59" s="107"/>
      <c r="AX59" s="107"/>
      <c r="AY59" s="107"/>
      <c r="AZ59" s="107"/>
      <c r="BA59" s="107"/>
      <c r="BB59" s="107"/>
      <c r="BC59" s="107"/>
      <c r="BD59" s="107"/>
      <c r="BE59" s="107"/>
      <c r="BF59" s="107"/>
      <c r="BG59" s="107"/>
      <c r="BH59" s="107"/>
      <c r="BI59" s="107"/>
      <c r="BJ59" s="107"/>
      <c r="BK59" s="107"/>
      <c r="BL59" s="107"/>
      <c r="BM59" s="107"/>
      <c r="BN59" s="107"/>
      <c r="BO59" s="107"/>
      <c r="BP59" s="107"/>
      <c r="BQ59" s="107"/>
      <c r="BR59" s="107"/>
      <c r="BS59" s="107"/>
      <c r="BT59" s="107"/>
      <c r="BU59" s="107"/>
      <c r="BV59" s="107"/>
      <c r="BW59" s="107"/>
      <c r="BX59" s="107"/>
      <c r="BY59" s="107"/>
      <c r="BZ59" s="107"/>
      <c r="CA59" s="107"/>
      <c r="CB59" s="107"/>
      <c r="CC59" s="107"/>
      <c r="CD59" s="107"/>
      <c r="CE59" s="107"/>
      <c r="CF59" s="107"/>
      <c r="CG59" s="107"/>
      <c r="CH59" s="107"/>
      <c r="CI59" s="107"/>
      <c r="CJ59" s="107"/>
      <c r="CK59" s="107"/>
      <c r="CL59" s="107"/>
      <c r="CM59" s="107"/>
      <c r="CN59" s="107"/>
      <c r="CO59" s="107"/>
      <c r="CP59" s="107"/>
      <c r="CQ59" s="107"/>
      <c r="CR59" s="107"/>
      <c r="CS59" s="107"/>
      <c r="CT59" s="107"/>
      <c r="CU59" s="107"/>
      <c r="CV59" s="107"/>
      <c r="CW59" s="107"/>
      <c r="CX59" s="107"/>
      <c r="CY59" s="107"/>
      <c r="CZ59" s="107"/>
      <c r="DA59" s="107"/>
      <c r="DB59" s="107"/>
      <c r="DC59" s="107"/>
      <c r="DD59" s="107"/>
    </row>
    <row r="60" spans="1:108" s="108" customFormat="1" ht="60.75" hidden="1" customHeight="1">
      <c r="A60" s="317"/>
      <c r="B60" s="317"/>
      <c r="C60" s="31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111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198"/>
      <c r="AR60" s="97"/>
      <c r="AS60" s="106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107"/>
      <c r="BS60" s="107"/>
      <c r="BT60" s="107"/>
      <c r="BU60" s="107"/>
      <c r="BV60" s="107"/>
      <c r="BW60" s="107"/>
      <c r="BX60" s="107"/>
      <c r="BY60" s="107"/>
      <c r="BZ60" s="107"/>
      <c r="CA60" s="107"/>
      <c r="CB60" s="107"/>
      <c r="CC60" s="107"/>
      <c r="CD60" s="107"/>
      <c r="CE60" s="107"/>
      <c r="CF60" s="107"/>
      <c r="CG60" s="107"/>
      <c r="CH60" s="107"/>
      <c r="CI60" s="107"/>
      <c r="CJ60" s="107"/>
      <c r="CK60" s="107"/>
      <c r="CL60" s="107"/>
      <c r="CM60" s="107"/>
      <c r="CN60" s="107"/>
      <c r="CO60" s="107"/>
      <c r="CP60" s="107"/>
      <c r="CQ60" s="107"/>
      <c r="CR60" s="107"/>
      <c r="CS60" s="107"/>
      <c r="CT60" s="107"/>
      <c r="CU60" s="107"/>
      <c r="CV60" s="107"/>
      <c r="CW60" s="107"/>
      <c r="CX60" s="107"/>
      <c r="CY60" s="107"/>
      <c r="CZ60" s="107"/>
      <c r="DA60" s="107"/>
      <c r="DB60" s="107"/>
      <c r="DC60" s="107"/>
      <c r="DD60" s="107"/>
    </row>
    <row r="61" spans="1:108" s="108" customFormat="1" ht="135.75" hidden="1" customHeight="1">
      <c r="A61" s="317"/>
      <c r="B61" s="317"/>
      <c r="C61" s="31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111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198"/>
      <c r="AR61" s="97"/>
      <c r="AS61" s="101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</row>
    <row r="62" spans="1:108" s="108" customFormat="1" ht="20.25" hidden="1" customHeight="1">
      <c r="A62" s="317"/>
      <c r="B62" s="317"/>
      <c r="C62" s="31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111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198"/>
      <c r="AR62" s="97"/>
      <c r="AS62" s="101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107"/>
      <c r="BS62" s="107"/>
      <c r="BT62" s="107"/>
      <c r="BU62" s="107"/>
      <c r="BV62" s="107"/>
      <c r="BW62" s="107"/>
      <c r="BX62" s="107"/>
      <c r="BY62" s="107"/>
      <c r="BZ62" s="107"/>
      <c r="CA62" s="107"/>
      <c r="CB62" s="107"/>
      <c r="CC62" s="107"/>
      <c r="CD62" s="107"/>
      <c r="CE62" s="107"/>
      <c r="CF62" s="107"/>
      <c r="CG62" s="107"/>
      <c r="CH62" s="107"/>
      <c r="CI62" s="107"/>
      <c r="CJ62" s="107"/>
      <c r="CK62" s="107"/>
      <c r="CL62" s="107"/>
      <c r="CM62" s="107"/>
      <c r="CN62" s="107"/>
      <c r="CO62" s="107"/>
      <c r="CP62" s="107"/>
      <c r="CQ62" s="107"/>
      <c r="CR62" s="107"/>
      <c r="CS62" s="107"/>
      <c r="CT62" s="107"/>
      <c r="CU62" s="107"/>
      <c r="CV62" s="107"/>
      <c r="CW62" s="107"/>
      <c r="CX62" s="107"/>
      <c r="CY62" s="107"/>
      <c r="CZ62" s="107"/>
      <c r="DA62" s="107"/>
      <c r="DB62" s="107"/>
      <c r="DC62" s="107"/>
      <c r="DD62" s="107"/>
    </row>
    <row r="63" spans="1:108" s="108" customFormat="1" ht="27.75" hidden="1" customHeight="1">
      <c r="A63" s="317"/>
      <c r="B63" s="317"/>
      <c r="C63" s="317"/>
      <c r="D63" s="109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111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198"/>
      <c r="AR63" s="97"/>
      <c r="AS63" s="101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</row>
    <row r="64" spans="1:108" s="108" customFormat="1" ht="60.75" hidden="1" customHeight="1">
      <c r="A64" s="317"/>
      <c r="B64" s="317"/>
      <c r="C64" s="317"/>
      <c r="D64" s="110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111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97"/>
      <c r="AQ64" s="198"/>
      <c r="AR64" s="97"/>
      <c r="AS64" s="101"/>
      <c r="AT64" s="107"/>
      <c r="AU64" s="107"/>
      <c r="AV64" s="107"/>
      <c r="AW64" s="107"/>
      <c r="AX64" s="107"/>
      <c r="AY64" s="107"/>
      <c r="AZ64" s="107"/>
      <c r="BA64" s="107"/>
      <c r="BB64" s="107"/>
      <c r="BC64" s="107"/>
      <c r="BD64" s="107"/>
      <c r="BE64" s="107"/>
      <c r="BF64" s="107"/>
      <c r="BG64" s="107"/>
      <c r="BH64" s="107"/>
      <c r="BI64" s="107"/>
      <c r="BJ64" s="107"/>
      <c r="BK64" s="107"/>
      <c r="BL64" s="107"/>
      <c r="BM64" s="107"/>
      <c r="BN64" s="107"/>
      <c r="BO64" s="107"/>
      <c r="BP64" s="107"/>
      <c r="BQ64" s="107"/>
      <c r="BR64" s="107"/>
      <c r="BS64" s="107"/>
      <c r="BT64" s="107"/>
      <c r="BU64" s="107"/>
      <c r="BV64" s="107"/>
      <c r="BW64" s="107"/>
      <c r="BX64" s="107"/>
      <c r="BY64" s="107"/>
      <c r="BZ64" s="107"/>
      <c r="CA64" s="107"/>
      <c r="CB64" s="107"/>
      <c r="CC64" s="107"/>
      <c r="CD64" s="107"/>
      <c r="CE64" s="107"/>
      <c r="CF64" s="107"/>
      <c r="CG64" s="107"/>
      <c r="CH64" s="107"/>
      <c r="CI64" s="107"/>
      <c r="CJ64" s="107"/>
      <c r="CK64" s="107"/>
      <c r="CL64" s="107"/>
      <c r="CM64" s="107"/>
      <c r="CN64" s="107"/>
      <c r="CO64" s="107"/>
      <c r="CP64" s="107"/>
      <c r="CQ64" s="107"/>
      <c r="CR64" s="107"/>
      <c r="CS64" s="107"/>
      <c r="CT64" s="107"/>
      <c r="CU64" s="107"/>
      <c r="CV64" s="107"/>
      <c r="CW64" s="107"/>
      <c r="CX64" s="107"/>
      <c r="CY64" s="107"/>
      <c r="CZ64" s="107"/>
      <c r="DA64" s="107"/>
      <c r="DB64" s="107"/>
      <c r="DC64" s="107"/>
      <c r="DD64" s="107"/>
    </row>
    <row r="65" spans="1:108" s="108" customFormat="1" ht="40.5" hidden="1" customHeight="1">
      <c r="A65" s="317"/>
      <c r="B65" s="317"/>
      <c r="C65" s="31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111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198"/>
      <c r="AR65" s="97"/>
      <c r="AS65" s="101"/>
      <c r="AT65" s="107"/>
      <c r="AU65" s="107"/>
      <c r="AV65" s="107"/>
      <c r="AW65" s="107"/>
      <c r="AX65" s="107"/>
      <c r="AY65" s="107"/>
      <c r="AZ65" s="107"/>
      <c r="BA65" s="107"/>
      <c r="BB65" s="107"/>
      <c r="BC65" s="107"/>
      <c r="BD65" s="107"/>
      <c r="BE65" s="107"/>
      <c r="BF65" s="107"/>
      <c r="BG65" s="107"/>
      <c r="BH65" s="107"/>
      <c r="BI65" s="107"/>
      <c r="BJ65" s="107"/>
      <c r="BK65" s="107"/>
      <c r="BL65" s="107"/>
      <c r="BM65" s="107"/>
      <c r="BN65" s="107"/>
      <c r="BO65" s="107"/>
      <c r="BP65" s="107"/>
      <c r="BQ65" s="107"/>
      <c r="BR65" s="107"/>
      <c r="BS65" s="107"/>
      <c r="BT65" s="107"/>
      <c r="BU65" s="107"/>
      <c r="BV65" s="107"/>
      <c r="BW65" s="107"/>
      <c r="BX65" s="107"/>
      <c r="BY65" s="107"/>
      <c r="BZ65" s="107"/>
      <c r="CA65" s="107"/>
      <c r="CB65" s="107"/>
      <c r="CC65" s="107"/>
      <c r="CD65" s="107"/>
      <c r="CE65" s="107"/>
      <c r="CF65" s="107"/>
      <c r="CG65" s="107"/>
      <c r="CH65" s="107"/>
      <c r="CI65" s="107"/>
      <c r="CJ65" s="107"/>
      <c r="CK65" s="107"/>
      <c r="CL65" s="107"/>
      <c r="CM65" s="107"/>
      <c r="CN65" s="107"/>
      <c r="CO65" s="107"/>
      <c r="CP65" s="107"/>
      <c r="CQ65" s="107"/>
      <c r="CR65" s="107"/>
      <c r="CS65" s="107"/>
      <c r="CT65" s="107"/>
      <c r="CU65" s="107"/>
      <c r="CV65" s="107"/>
      <c r="CW65" s="107"/>
      <c r="CX65" s="107"/>
      <c r="CY65" s="107"/>
      <c r="CZ65" s="107"/>
      <c r="DA65" s="107"/>
      <c r="DB65" s="107"/>
      <c r="DC65" s="107"/>
      <c r="DD65" s="107"/>
    </row>
    <row r="66" spans="1:108" s="108" customFormat="1" ht="60.75" hidden="1" customHeight="1">
      <c r="A66" s="317"/>
      <c r="B66" s="317"/>
      <c r="C66" s="31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111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  <c r="AP66" s="97"/>
      <c r="AQ66" s="198"/>
      <c r="AR66" s="97"/>
      <c r="AS66" s="101"/>
      <c r="AT66" s="107"/>
      <c r="AU66" s="107"/>
      <c r="AV66" s="107"/>
      <c r="AW66" s="107"/>
      <c r="AX66" s="107"/>
      <c r="AY66" s="107"/>
      <c r="AZ66" s="107"/>
      <c r="BA66" s="107"/>
      <c r="BB66" s="107"/>
      <c r="BC66" s="107"/>
      <c r="BD66" s="107"/>
      <c r="BE66" s="107"/>
      <c r="BF66" s="107"/>
      <c r="BG66" s="107"/>
      <c r="BH66" s="107"/>
      <c r="BI66" s="107"/>
      <c r="BJ66" s="107"/>
      <c r="BK66" s="107"/>
      <c r="BL66" s="107"/>
      <c r="BM66" s="107"/>
      <c r="BN66" s="107"/>
      <c r="BO66" s="107"/>
      <c r="BP66" s="107"/>
      <c r="BQ66" s="107"/>
      <c r="BR66" s="107"/>
      <c r="BS66" s="107"/>
      <c r="BT66" s="107"/>
      <c r="BU66" s="107"/>
      <c r="BV66" s="107"/>
      <c r="BW66" s="107"/>
      <c r="BX66" s="107"/>
      <c r="BY66" s="107"/>
      <c r="BZ66" s="107"/>
      <c r="CA66" s="107"/>
      <c r="CB66" s="107"/>
      <c r="CC66" s="107"/>
      <c r="CD66" s="107"/>
      <c r="CE66" s="107"/>
      <c r="CF66" s="107"/>
      <c r="CG66" s="107"/>
      <c r="CH66" s="107"/>
      <c r="CI66" s="107"/>
      <c r="CJ66" s="107"/>
      <c r="CK66" s="107"/>
      <c r="CL66" s="107"/>
      <c r="CM66" s="107"/>
      <c r="CN66" s="107"/>
      <c r="CO66" s="107"/>
      <c r="CP66" s="107"/>
      <c r="CQ66" s="107"/>
      <c r="CR66" s="107"/>
      <c r="CS66" s="107"/>
      <c r="CT66" s="107"/>
      <c r="CU66" s="107"/>
      <c r="CV66" s="107"/>
      <c r="CW66" s="107"/>
      <c r="CX66" s="107"/>
      <c r="CY66" s="107"/>
      <c r="CZ66" s="107"/>
      <c r="DA66" s="107"/>
      <c r="DB66" s="107"/>
      <c r="DC66" s="107"/>
      <c r="DD66" s="107"/>
    </row>
    <row r="67" spans="1:108" s="108" customFormat="1" ht="20.25" hidden="1" customHeight="1">
      <c r="A67" s="317"/>
      <c r="B67" s="317"/>
      <c r="C67" s="31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111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97"/>
      <c r="AQ67" s="198"/>
      <c r="AR67" s="97"/>
      <c r="AS67" s="107"/>
      <c r="AT67" s="107"/>
      <c r="AU67" s="107"/>
      <c r="AV67" s="107"/>
      <c r="AW67" s="107"/>
      <c r="AX67" s="107"/>
      <c r="AY67" s="107"/>
      <c r="AZ67" s="107"/>
      <c r="BA67" s="107"/>
      <c r="BB67" s="107"/>
      <c r="BC67" s="107"/>
      <c r="BD67" s="107"/>
      <c r="BE67" s="107"/>
      <c r="BF67" s="107"/>
      <c r="BG67" s="107"/>
      <c r="BH67" s="107"/>
      <c r="BI67" s="107"/>
      <c r="BJ67" s="107"/>
      <c r="BK67" s="107"/>
      <c r="BL67" s="107"/>
      <c r="BM67" s="107"/>
      <c r="BN67" s="107"/>
      <c r="BO67" s="107"/>
      <c r="BP67" s="107"/>
      <c r="BQ67" s="107"/>
      <c r="BR67" s="107"/>
      <c r="BS67" s="107"/>
      <c r="BT67" s="107"/>
      <c r="BU67" s="107"/>
      <c r="BV67" s="107"/>
      <c r="BW67" s="107"/>
      <c r="BX67" s="107"/>
      <c r="BY67" s="107"/>
      <c r="BZ67" s="107"/>
      <c r="CA67" s="107"/>
      <c r="CB67" s="107"/>
      <c r="CC67" s="107"/>
      <c r="CD67" s="107"/>
      <c r="CE67" s="107"/>
      <c r="CF67" s="107"/>
      <c r="CG67" s="107"/>
      <c r="CH67" s="107"/>
      <c r="CI67" s="107"/>
      <c r="CJ67" s="107"/>
      <c r="CK67" s="107"/>
      <c r="CL67" s="107"/>
      <c r="CM67" s="107"/>
      <c r="CN67" s="107"/>
      <c r="CO67" s="107"/>
      <c r="CP67" s="107"/>
      <c r="CQ67" s="107"/>
      <c r="CR67" s="107"/>
      <c r="CS67" s="107"/>
      <c r="CT67" s="107"/>
      <c r="CU67" s="107"/>
      <c r="CV67" s="107"/>
      <c r="CW67" s="107"/>
      <c r="CX67" s="107"/>
      <c r="CY67" s="107"/>
      <c r="CZ67" s="107"/>
      <c r="DA67" s="107"/>
      <c r="DB67" s="107"/>
      <c r="DC67" s="107"/>
      <c r="DD67" s="107"/>
    </row>
    <row r="68" spans="1:108" s="108" customFormat="1" ht="20.25" hidden="1" customHeight="1">
      <c r="A68" s="317"/>
      <c r="B68" s="317"/>
      <c r="C68" s="31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111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  <c r="AQ68" s="198"/>
      <c r="AR68" s="97"/>
      <c r="AS68" s="101"/>
      <c r="AT68" s="107"/>
      <c r="AU68" s="107"/>
      <c r="AV68" s="107"/>
      <c r="AW68" s="107"/>
      <c r="AX68" s="107"/>
      <c r="AY68" s="107"/>
      <c r="AZ68" s="107"/>
      <c r="BA68" s="107"/>
      <c r="BB68" s="107"/>
      <c r="BC68" s="107"/>
      <c r="BD68" s="107"/>
      <c r="BE68" s="107"/>
      <c r="BF68" s="107"/>
      <c r="BG68" s="107"/>
      <c r="BH68" s="107"/>
      <c r="BI68" s="107"/>
      <c r="BJ68" s="107"/>
      <c r="BK68" s="107"/>
      <c r="BL68" s="107"/>
      <c r="BM68" s="107"/>
      <c r="BN68" s="107"/>
      <c r="BO68" s="107"/>
      <c r="BP68" s="107"/>
      <c r="BQ68" s="107"/>
      <c r="BR68" s="107"/>
      <c r="BS68" s="107"/>
      <c r="BT68" s="107"/>
      <c r="BU68" s="107"/>
      <c r="BV68" s="107"/>
      <c r="BW68" s="107"/>
      <c r="BX68" s="107"/>
      <c r="BY68" s="107"/>
      <c r="BZ68" s="107"/>
      <c r="CA68" s="107"/>
      <c r="CB68" s="107"/>
      <c r="CC68" s="107"/>
      <c r="CD68" s="107"/>
      <c r="CE68" s="107"/>
      <c r="CF68" s="107"/>
      <c r="CG68" s="107"/>
      <c r="CH68" s="107"/>
      <c r="CI68" s="107"/>
      <c r="CJ68" s="107"/>
      <c r="CK68" s="107"/>
      <c r="CL68" s="107"/>
      <c r="CM68" s="107"/>
      <c r="CN68" s="107"/>
      <c r="CO68" s="107"/>
      <c r="CP68" s="107"/>
      <c r="CQ68" s="107"/>
      <c r="CR68" s="107"/>
      <c r="CS68" s="107"/>
      <c r="CT68" s="107"/>
      <c r="CU68" s="107"/>
      <c r="CV68" s="107"/>
      <c r="CW68" s="107"/>
      <c r="CX68" s="107"/>
      <c r="CY68" s="107"/>
      <c r="CZ68" s="107"/>
      <c r="DA68" s="107"/>
      <c r="DB68" s="107"/>
      <c r="DC68" s="107"/>
      <c r="DD68" s="107"/>
    </row>
    <row r="69" spans="1:108" s="108" customFormat="1" ht="20.25" hidden="1" customHeight="1">
      <c r="A69" s="317"/>
      <c r="B69" s="317"/>
      <c r="C69" s="317"/>
      <c r="D69" s="109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111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198"/>
      <c r="AR69" s="97"/>
      <c r="AS69" s="101"/>
      <c r="AT69" s="107"/>
      <c r="AU69" s="107"/>
      <c r="AV69" s="107"/>
      <c r="AW69" s="107"/>
      <c r="AX69" s="107"/>
      <c r="AY69" s="107"/>
      <c r="AZ69" s="107"/>
      <c r="BA69" s="107"/>
      <c r="BB69" s="107"/>
      <c r="BC69" s="107"/>
      <c r="BD69" s="107"/>
      <c r="BE69" s="107"/>
      <c r="BF69" s="107"/>
      <c r="BG69" s="107"/>
      <c r="BH69" s="107"/>
      <c r="BI69" s="107"/>
      <c r="BJ69" s="107"/>
      <c r="BK69" s="107"/>
      <c r="BL69" s="107"/>
      <c r="BM69" s="107"/>
      <c r="BN69" s="107"/>
      <c r="BO69" s="107"/>
      <c r="BP69" s="107"/>
      <c r="BQ69" s="107"/>
      <c r="BR69" s="107"/>
      <c r="BS69" s="107"/>
      <c r="BT69" s="107"/>
      <c r="BU69" s="107"/>
      <c r="BV69" s="107"/>
      <c r="BW69" s="107"/>
      <c r="BX69" s="107"/>
      <c r="BY69" s="107"/>
      <c r="BZ69" s="107"/>
      <c r="CA69" s="107"/>
      <c r="CB69" s="107"/>
      <c r="CC69" s="107"/>
      <c r="CD69" s="107"/>
      <c r="CE69" s="107"/>
      <c r="CF69" s="107"/>
      <c r="CG69" s="107"/>
      <c r="CH69" s="107"/>
      <c r="CI69" s="107"/>
      <c r="CJ69" s="107"/>
      <c r="CK69" s="107"/>
      <c r="CL69" s="107"/>
      <c r="CM69" s="107"/>
      <c r="CN69" s="107"/>
      <c r="CO69" s="107"/>
      <c r="CP69" s="107"/>
      <c r="CQ69" s="107"/>
      <c r="CR69" s="107"/>
      <c r="CS69" s="107"/>
      <c r="CT69" s="107"/>
      <c r="CU69" s="107"/>
      <c r="CV69" s="107"/>
      <c r="CW69" s="107"/>
      <c r="CX69" s="107"/>
      <c r="CY69" s="107"/>
      <c r="CZ69" s="107"/>
      <c r="DA69" s="107"/>
      <c r="DB69" s="107"/>
      <c r="DC69" s="107"/>
      <c r="DD69" s="107"/>
    </row>
    <row r="70" spans="1:108" s="108" customFormat="1" ht="60.75" hidden="1" customHeight="1">
      <c r="A70" s="317"/>
      <c r="B70" s="317"/>
      <c r="C70" s="317"/>
      <c r="D70" s="110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111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198"/>
      <c r="AR70" s="97"/>
      <c r="AS70" s="101"/>
      <c r="AT70" s="107"/>
      <c r="AU70" s="107"/>
      <c r="AV70" s="107"/>
      <c r="AW70" s="107"/>
      <c r="AX70" s="107"/>
      <c r="AY70" s="107"/>
      <c r="AZ70" s="107"/>
      <c r="BA70" s="107"/>
      <c r="BB70" s="107"/>
      <c r="BC70" s="107"/>
      <c r="BD70" s="107"/>
      <c r="BE70" s="107"/>
      <c r="BF70" s="107"/>
      <c r="BG70" s="107"/>
      <c r="BH70" s="107"/>
      <c r="BI70" s="107"/>
      <c r="BJ70" s="107"/>
      <c r="BK70" s="107"/>
      <c r="BL70" s="107"/>
      <c r="BM70" s="107"/>
      <c r="BN70" s="107"/>
      <c r="BO70" s="107"/>
      <c r="BP70" s="107"/>
      <c r="BQ70" s="107"/>
      <c r="BR70" s="107"/>
      <c r="BS70" s="107"/>
      <c r="BT70" s="107"/>
      <c r="BU70" s="107"/>
      <c r="BV70" s="107"/>
      <c r="BW70" s="107"/>
      <c r="BX70" s="107"/>
      <c r="BY70" s="107"/>
      <c r="BZ70" s="107"/>
      <c r="CA70" s="107"/>
      <c r="CB70" s="107"/>
      <c r="CC70" s="107"/>
      <c r="CD70" s="107"/>
      <c r="CE70" s="107"/>
      <c r="CF70" s="107"/>
      <c r="CG70" s="107"/>
      <c r="CH70" s="107"/>
      <c r="CI70" s="107"/>
      <c r="CJ70" s="107"/>
      <c r="CK70" s="107"/>
      <c r="CL70" s="107"/>
      <c r="CM70" s="107"/>
      <c r="CN70" s="107"/>
      <c r="CO70" s="107"/>
      <c r="CP70" s="107"/>
      <c r="CQ70" s="107"/>
      <c r="CR70" s="107"/>
      <c r="CS70" s="107"/>
      <c r="CT70" s="107"/>
      <c r="CU70" s="107"/>
      <c r="CV70" s="107"/>
      <c r="CW70" s="107"/>
      <c r="CX70" s="107"/>
      <c r="CY70" s="107"/>
      <c r="CZ70" s="107"/>
      <c r="DA70" s="107"/>
      <c r="DB70" s="107"/>
      <c r="DC70" s="107"/>
      <c r="DD70" s="107"/>
    </row>
    <row r="71" spans="1:108" s="108" customFormat="1" ht="29.25" customHeight="1" thickBot="1">
      <c r="A71" s="345"/>
      <c r="B71" s="345"/>
      <c r="C71" s="346"/>
      <c r="D71" s="97" t="s">
        <v>27</v>
      </c>
      <c r="E71" s="97">
        <f>SUM(E73,E76)</f>
        <v>1305.3400000000001</v>
      </c>
      <c r="F71" s="97">
        <f>SUM(F73,F76)</f>
        <v>0</v>
      </c>
      <c r="G71" s="97"/>
      <c r="H71" s="97">
        <f>SUM(H73,H76)</f>
        <v>0</v>
      </c>
      <c r="I71" s="97">
        <f>SUM(I73,I76)</f>
        <v>0</v>
      </c>
      <c r="J71" s="97"/>
      <c r="K71" s="97">
        <f t="shared" ref="K71:AO71" si="42">SUM(K73,K76)</f>
        <v>0</v>
      </c>
      <c r="L71" s="97">
        <f t="shared" ref="L71" si="43">SUM(L73,L76)</f>
        <v>0</v>
      </c>
      <c r="M71" s="97"/>
      <c r="N71" s="97">
        <f t="shared" si="42"/>
        <v>0</v>
      </c>
      <c r="O71" s="97">
        <v>0</v>
      </c>
      <c r="P71" s="111"/>
      <c r="Q71" s="97">
        <f t="shared" si="42"/>
        <v>0</v>
      </c>
      <c r="R71" s="97"/>
      <c r="S71" s="97"/>
      <c r="T71" s="97">
        <f t="shared" si="42"/>
        <v>0</v>
      </c>
      <c r="U71" s="97"/>
      <c r="V71" s="97"/>
      <c r="W71" s="97">
        <f t="shared" si="42"/>
        <v>0</v>
      </c>
      <c r="X71" s="97"/>
      <c r="Y71" s="97"/>
      <c r="Z71" s="97">
        <f t="shared" si="42"/>
        <v>605.34</v>
      </c>
      <c r="AA71" s="97"/>
      <c r="AB71" s="97"/>
      <c r="AC71" s="97">
        <f t="shared" si="42"/>
        <v>0</v>
      </c>
      <c r="AD71" s="97"/>
      <c r="AE71" s="97"/>
      <c r="AF71" s="97">
        <f t="shared" si="42"/>
        <v>0</v>
      </c>
      <c r="AG71" s="97"/>
      <c r="AH71" s="97"/>
      <c r="AI71" s="97">
        <f t="shared" si="42"/>
        <v>0</v>
      </c>
      <c r="AJ71" s="97"/>
      <c r="AK71" s="97"/>
      <c r="AL71" s="97">
        <f t="shared" si="42"/>
        <v>700</v>
      </c>
      <c r="AM71" s="97"/>
      <c r="AN71" s="97"/>
      <c r="AO71" s="97">
        <f t="shared" si="42"/>
        <v>0</v>
      </c>
      <c r="AP71" s="97"/>
      <c r="AQ71" s="198"/>
      <c r="AR71" s="97"/>
      <c r="AS71" s="101"/>
      <c r="AT71" s="107"/>
      <c r="AU71" s="107"/>
      <c r="AV71" s="107"/>
      <c r="AW71" s="107"/>
      <c r="AX71" s="107"/>
      <c r="AY71" s="107"/>
      <c r="AZ71" s="107"/>
      <c r="BA71" s="107"/>
      <c r="BB71" s="107"/>
      <c r="BC71" s="107"/>
      <c r="BD71" s="107"/>
      <c r="BE71" s="107"/>
      <c r="BF71" s="107"/>
      <c r="BG71" s="107"/>
      <c r="BH71" s="107"/>
      <c r="BI71" s="107"/>
      <c r="BJ71" s="107"/>
      <c r="BK71" s="107"/>
      <c r="BL71" s="107"/>
      <c r="BM71" s="107"/>
      <c r="BN71" s="107"/>
      <c r="BO71" s="107"/>
      <c r="BP71" s="107"/>
      <c r="BQ71" s="107"/>
      <c r="BR71" s="107"/>
      <c r="BS71" s="107"/>
      <c r="BT71" s="107"/>
      <c r="BU71" s="107"/>
      <c r="BV71" s="107"/>
      <c r="BW71" s="107"/>
      <c r="BX71" s="107"/>
      <c r="BY71" s="107"/>
      <c r="BZ71" s="107"/>
      <c r="CA71" s="107"/>
      <c r="CB71" s="107"/>
      <c r="CC71" s="107"/>
      <c r="CD71" s="107"/>
      <c r="CE71" s="107"/>
      <c r="CF71" s="107"/>
      <c r="CG71" s="107"/>
      <c r="CH71" s="107"/>
      <c r="CI71" s="107"/>
      <c r="CJ71" s="107"/>
      <c r="CK71" s="107"/>
      <c r="CL71" s="107"/>
      <c r="CM71" s="107"/>
      <c r="CN71" s="107"/>
      <c r="CO71" s="107"/>
      <c r="CP71" s="107"/>
      <c r="CQ71" s="107"/>
      <c r="CR71" s="107"/>
      <c r="CS71" s="107"/>
      <c r="CT71" s="107"/>
      <c r="CU71" s="107"/>
      <c r="CV71" s="107"/>
      <c r="CW71" s="107"/>
      <c r="CX71" s="107"/>
      <c r="CY71" s="107"/>
      <c r="CZ71" s="107"/>
      <c r="DA71" s="107"/>
      <c r="DB71" s="107"/>
      <c r="DC71" s="107"/>
      <c r="DD71" s="107"/>
    </row>
    <row r="72" spans="1:108" ht="118.5" customHeight="1">
      <c r="A72" s="330" t="s">
        <v>87</v>
      </c>
      <c r="B72" s="330" t="s">
        <v>79</v>
      </c>
      <c r="C72" s="327" t="s">
        <v>39</v>
      </c>
      <c r="D72" s="54" t="s">
        <v>18</v>
      </c>
      <c r="E72" s="69">
        <f>SUM(H72,K72,N72,Q72,T72,W72,Z72,AC72,AF72,AI72,AL72,AO72)</f>
        <v>700</v>
      </c>
      <c r="F72" s="227">
        <f>SUM(I72,L72,O72,R72,U72,X72,AA72,AD72,AG72,AJ72,AM72,AP72)</f>
        <v>0</v>
      </c>
      <c r="G72" s="69"/>
      <c r="H72" s="54">
        <v>0</v>
      </c>
      <c r="I72" s="226">
        <v>0</v>
      </c>
      <c r="J72" s="54"/>
      <c r="K72" s="54">
        <v>0</v>
      </c>
      <c r="L72" s="54">
        <v>0</v>
      </c>
      <c r="M72" s="54"/>
      <c r="N72" s="54">
        <v>0</v>
      </c>
      <c r="O72" s="54">
        <v>0</v>
      </c>
      <c r="P72" s="215"/>
      <c r="Q72" s="131">
        <v>0</v>
      </c>
      <c r="R72" s="131"/>
      <c r="S72" s="143"/>
      <c r="T72" s="215">
        <v>0</v>
      </c>
      <c r="U72" s="54"/>
      <c r="V72" s="54"/>
      <c r="W72" s="54">
        <v>0</v>
      </c>
      <c r="X72" s="54"/>
      <c r="Y72" s="54"/>
      <c r="Z72" s="158">
        <v>0</v>
      </c>
      <c r="AA72" s="158"/>
      <c r="AB72" s="54"/>
      <c r="AC72" s="54">
        <v>0</v>
      </c>
      <c r="AD72" s="54"/>
      <c r="AE72" s="54"/>
      <c r="AF72" s="54">
        <v>0</v>
      </c>
      <c r="AG72" s="301"/>
      <c r="AH72" s="54"/>
      <c r="AI72" s="54">
        <v>0</v>
      </c>
      <c r="AJ72" s="54"/>
      <c r="AK72" s="54"/>
      <c r="AL72" s="301">
        <v>700</v>
      </c>
      <c r="AM72" s="54"/>
      <c r="AN72" s="54"/>
      <c r="AO72" s="54">
        <v>0</v>
      </c>
      <c r="AP72" s="54"/>
      <c r="AQ72" s="54"/>
      <c r="AR72" s="316"/>
      <c r="AS72" s="32"/>
    </row>
    <row r="73" spans="1:108" ht="60.75" customHeight="1">
      <c r="A73" s="357"/>
      <c r="B73" s="357"/>
      <c r="C73" s="328"/>
      <c r="D73" s="56" t="s">
        <v>27</v>
      </c>
      <c r="E73" s="69">
        <f>SUM(H73,K73,N73,Q73,T73,W73,Z73,AC73,AF73,AI73,AL73,AO73)</f>
        <v>700</v>
      </c>
      <c r="F73" s="227">
        <f>SUM(I73,L73,O73,R73,U73,X73,AA73,AD73,AG73,AJ73,AM73,AP73)</f>
        <v>0</v>
      </c>
      <c r="G73" s="69"/>
      <c r="H73" s="54">
        <f>H72</f>
        <v>0</v>
      </c>
      <c r="I73" s="226">
        <v>0</v>
      </c>
      <c r="J73" s="54"/>
      <c r="K73" s="54">
        <f t="shared" ref="K73:AI73" si="44">K72</f>
        <v>0</v>
      </c>
      <c r="L73" s="278">
        <f t="shared" si="44"/>
        <v>0</v>
      </c>
      <c r="M73" s="54"/>
      <c r="N73" s="54">
        <f t="shared" si="44"/>
        <v>0</v>
      </c>
      <c r="O73" s="54">
        <v>0</v>
      </c>
      <c r="P73" s="215"/>
      <c r="Q73" s="131">
        <f t="shared" si="44"/>
        <v>0</v>
      </c>
      <c r="R73" s="131"/>
      <c r="S73" s="143"/>
      <c r="T73" s="215">
        <v>0</v>
      </c>
      <c r="U73" s="54"/>
      <c r="V73" s="54"/>
      <c r="W73" s="54">
        <f t="shared" si="44"/>
        <v>0</v>
      </c>
      <c r="X73" s="54"/>
      <c r="Y73" s="54"/>
      <c r="Z73" s="158">
        <f t="shared" si="44"/>
        <v>0</v>
      </c>
      <c r="AA73" s="158"/>
      <c r="AB73" s="54"/>
      <c r="AC73" s="54">
        <f t="shared" si="44"/>
        <v>0</v>
      </c>
      <c r="AD73" s="54"/>
      <c r="AE73" s="54"/>
      <c r="AF73" s="54">
        <f t="shared" si="44"/>
        <v>0</v>
      </c>
      <c r="AG73" s="301"/>
      <c r="AH73" s="54"/>
      <c r="AI73" s="54">
        <f t="shared" si="44"/>
        <v>0</v>
      </c>
      <c r="AJ73" s="54"/>
      <c r="AK73" s="54"/>
      <c r="AL73" s="301">
        <v>700</v>
      </c>
      <c r="AM73" s="54"/>
      <c r="AN73" s="54"/>
      <c r="AO73" s="54">
        <v>0</v>
      </c>
      <c r="AP73" s="54"/>
      <c r="AQ73" s="54"/>
      <c r="AR73" s="323"/>
      <c r="AS73" s="32"/>
    </row>
    <row r="74" spans="1:108" ht="195" customHeight="1">
      <c r="A74" s="331"/>
      <c r="B74" s="331"/>
      <c r="C74" s="329"/>
      <c r="D74" s="51" t="s">
        <v>28</v>
      </c>
      <c r="E74" s="191"/>
      <c r="F74" s="227"/>
      <c r="G74" s="191"/>
      <c r="H74" s="188"/>
      <c r="I74" s="226"/>
      <c r="J74" s="188"/>
      <c r="K74" s="188"/>
      <c r="L74" s="188"/>
      <c r="M74" s="188"/>
      <c r="N74" s="188"/>
      <c r="O74" s="188"/>
      <c r="P74" s="215"/>
      <c r="Q74" s="188"/>
      <c r="R74" s="188"/>
      <c r="S74" s="143"/>
      <c r="T74" s="188"/>
      <c r="U74" s="188"/>
      <c r="V74" s="188"/>
      <c r="W74" s="188"/>
      <c r="X74" s="188"/>
      <c r="Y74" s="188"/>
      <c r="Z74" s="190"/>
      <c r="AA74" s="190"/>
      <c r="AB74" s="188"/>
      <c r="AC74" s="188"/>
      <c r="AD74" s="188"/>
      <c r="AE74" s="188"/>
      <c r="AF74" s="188"/>
      <c r="AG74" s="301"/>
      <c r="AH74" s="188"/>
      <c r="AI74" s="188"/>
      <c r="AJ74" s="188"/>
      <c r="AK74" s="188"/>
      <c r="AL74" s="188"/>
      <c r="AM74" s="188"/>
      <c r="AN74" s="188"/>
      <c r="AO74" s="188"/>
      <c r="AP74" s="54"/>
      <c r="AQ74" s="54"/>
      <c r="AR74" s="324"/>
      <c r="AS74" s="32"/>
    </row>
    <row r="75" spans="1:108" ht="147.75" customHeight="1">
      <c r="A75" s="330" t="s">
        <v>88</v>
      </c>
      <c r="B75" s="330" t="s">
        <v>89</v>
      </c>
      <c r="C75" s="330" t="s">
        <v>39</v>
      </c>
      <c r="D75" s="188" t="s">
        <v>18</v>
      </c>
      <c r="E75" s="191">
        <f t="shared" ref="E75:F78" si="45">SUM(H75,K75,N75,Q75,T75,W75,Z75,AC75,AF75,AI75,AL75,AO75)</f>
        <v>605.34</v>
      </c>
      <c r="F75" s="227">
        <f t="shared" si="45"/>
        <v>0</v>
      </c>
      <c r="G75" s="191"/>
      <c r="H75" s="188">
        <f>H74</f>
        <v>0</v>
      </c>
      <c r="I75" s="226">
        <f>I74</f>
        <v>0</v>
      </c>
      <c r="J75" s="188"/>
      <c r="K75" s="188">
        <v>0</v>
      </c>
      <c r="L75" s="188">
        <v>0</v>
      </c>
      <c r="M75" s="188"/>
      <c r="N75" s="188">
        <v>0</v>
      </c>
      <c r="O75" s="188">
        <v>0</v>
      </c>
      <c r="P75" s="215"/>
      <c r="Q75" s="188">
        <f>Q74</f>
        <v>0</v>
      </c>
      <c r="R75" s="188"/>
      <c r="S75" s="143"/>
      <c r="T75" s="188">
        <f>T74</f>
        <v>0</v>
      </c>
      <c r="U75" s="188"/>
      <c r="V75" s="188"/>
      <c r="W75" s="188">
        <f>W74</f>
        <v>0</v>
      </c>
      <c r="X75" s="188"/>
      <c r="Y75" s="188"/>
      <c r="Z75" s="190">
        <v>605.34</v>
      </c>
      <c r="AA75" s="190"/>
      <c r="AB75" s="188"/>
      <c r="AC75" s="188">
        <f>AC74</f>
        <v>0</v>
      </c>
      <c r="AD75" s="188"/>
      <c r="AE75" s="188"/>
      <c r="AF75" s="188">
        <f>AF74</f>
        <v>0</v>
      </c>
      <c r="AG75" s="301"/>
      <c r="AH75" s="188"/>
      <c r="AI75" s="188">
        <f>AI74</f>
        <v>0</v>
      </c>
      <c r="AJ75" s="188"/>
      <c r="AK75" s="188"/>
      <c r="AL75" s="188">
        <f>AL74</f>
        <v>0</v>
      </c>
      <c r="AM75" s="188"/>
      <c r="AN75" s="188"/>
      <c r="AO75" s="188">
        <v>0</v>
      </c>
      <c r="AP75" s="188"/>
      <c r="AQ75" s="188"/>
      <c r="AR75" s="318"/>
      <c r="AS75" s="32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  <c r="BR75" s="130"/>
      <c r="BS75" s="130"/>
      <c r="BT75" s="130"/>
      <c r="BU75" s="130"/>
      <c r="BV75" s="130"/>
      <c r="BW75" s="130"/>
      <c r="BX75" s="130"/>
      <c r="BY75" s="130"/>
      <c r="BZ75" s="130"/>
      <c r="CA75" s="130"/>
      <c r="CB75" s="130"/>
      <c r="CC75" s="130"/>
      <c r="CD75" s="130"/>
      <c r="CE75" s="130"/>
      <c r="CF75" s="130"/>
      <c r="CG75" s="130"/>
      <c r="CH75" s="130"/>
      <c r="CI75" s="130"/>
      <c r="CJ75" s="130"/>
      <c r="CK75" s="130"/>
      <c r="CL75" s="130"/>
      <c r="CM75" s="130"/>
      <c r="CN75" s="130"/>
      <c r="CO75" s="130"/>
      <c r="CP75" s="130"/>
      <c r="CQ75" s="130"/>
      <c r="CR75" s="130"/>
      <c r="CS75" s="130"/>
      <c r="CT75" s="130"/>
      <c r="CU75" s="130"/>
      <c r="CV75" s="130"/>
      <c r="CW75" s="130"/>
      <c r="CX75" s="130"/>
      <c r="CY75" s="130"/>
      <c r="CZ75" s="130"/>
      <c r="DA75" s="130"/>
      <c r="DB75" s="130"/>
      <c r="DC75" s="130"/>
      <c r="DD75" s="130"/>
    </row>
    <row r="76" spans="1:108" ht="147.75" customHeight="1">
      <c r="A76" s="331"/>
      <c r="B76" s="331"/>
      <c r="C76" s="331"/>
      <c r="D76" s="189" t="s">
        <v>27</v>
      </c>
      <c r="E76" s="191">
        <f t="shared" si="45"/>
        <v>605.34</v>
      </c>
      <c r="F76" s="227">
        <f t="shared" si="45"/>
        <v>0</v>
      </c>
      <c r="G76" s="191"/>
      <c r="H76" s="188">
        <f t="shared" ref="H76:I76" si="46">H75</f>
        <v>0</v>
      </c>
      <c r="I76" s="226">
        <f t="shared" si="46"/>
        <v>0</v>
      </c>
      <c r="J76" s="188"/>
      <c r="K76" s="188">
        <f>K75</f>
        <v>0</v>
      </c>
      <c r="L76" s="278">
        <f t="shared" ref="L76" si="47">L75</f>
        <v>0</v>
      </c>
      <c r="M76" s="188"/>
      <c r="N76" s="188">
        <v>0</v>
      </c>
      <c r="O76" s="188">
        <v>0</v>
      </c>
      <c r="P76" s="215"/>
      <c r="Q76" s="188">
        <f t="shared" ref="Q76" si="48">Q75</f>
        <v>0</v>
      </c>
      <c r="R76" s="188"/>
      <c r="S76" s="143"/>
      <c r="T76" s="188">
        <f t="shared" ref="T76" si="49">T75</f>
        <v>0</v>
      </c>
      <c r="U76" s="188"/>
      <c r="V76" s="188"/>
      <c r="W76" s="188">
        <f t="shared" ref="W76" si="50">W75</f>
        <v>0</v>
      </c>
      <c r="X76" s="188"/>
      <c r="Y76" s="188"/>
      <c r="Z76" s="190">
        <v>605.34</v>
      </c>
      <c r="AA76" s="190"/>
      <c r="AB76" s="188"/>
      <c r="AC76" s="188">
        <f t="shared" ref="AC76" si="51">AC75</f>
        <v>0</v>
      </c>
      <c r="AD76" s="188"/>
      <c r="AE76" s="188"/>
      <c r="AF76" s="188">
        <f t="shared" ref="AF76" si="52">AF75</f>
        <v>0</v>
      </c>
      <c r="AG76" s="301"/>
      <c r="AH76" s="188"/>
      <c r="AI76" s="188">
        <f t="shared" ref="AI76" si="53">AI75</f>
        <v>0</v>
      </c>
      <c r="AJ76" s="188"/>
      <c r="AK76" s="188"/>
      <c r="AL76" s="188">
        <f t="shared" ref="AL76" si="54">AL75</f>
        <v>0</v>
      </c>
      <c r="AM76" s="188"/>
      <c r="AN76" s="188"/>
      <c r="AO76" s="188">
        <v>0</v>
      </c>
      <c r="AP76" s="188"/>
      <c r="AQ76" s="188"/>
      <c r="AR76" s="319"/>
      <c r="AS76" s="32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  <c r="BR76" s="130"/>
      <c r="BS76" s="130"/>
      <c r="BT76" s="130"/>
      <c r="BU76" s="130"/>
      <c r="BV76" s="130"/>
      <c r="BW76" s="130"/>
      <c r="BX76" s="130"/>
      <c r="BY76" s="130"/>
      <c r="BZ76" s="130"/>
      <c r="CA76" s="130"/>
      <c r="CB76" s="130"/>
      <c r="CC76" s="130"/>
      <c r="CD76" s="130"/>
      <c r="CE76" s="130"/>
      <c r="CF76" s="130"/>
      <c r="CG76" s="130"/>
      <c r="CH76" s="130"/>
      <c r="CI76" s="130"/>
      <c r="CJ76" s="130"/>
      <c r="CK76" s="130"/>
      <c r="CL76" s="130"/>
      <c r="CM76" s="130"/>
      <c r="CN76" s="130"/>
      <c r="CO76" s="130"/>
      <c r="CP76" s="130"/>
      <c r="CQ76" s="130"/>
      <c r="CR76" s="130"/>
      <c r="CS76" s="130"/>
      <c r="CT76" s="130"/>
      <c r="CU76" s="130"/>
      <c r="CV76" s="130"/>
      <c r="CW76" s="130"/>
      <c r="CX76" s="130"/>
      <c r="CY76" s="130"/>
      <c r="CZ76" s="130"/>
      <c r="DA76" s="130"/>
      <c r="DB76" s="130"/>
      <c r="DC76" s="130"/>
      <c r="DD76" s="130"/>
    </row>
    <row r="77" spans="1:108" s="84" customFormat="1">
      <c r="A77" s="326" t="s">
        <v>70</v>
      </c>
      <c r="B77" s="326"/>
      <c r="C77" s="326"/>
      <c r="D77" s="75" t="s">
        <v>18</v>
      </c>
      <c r="E77" s="97">
        <f>SUM(H77,K77,N77,Q77,T77,W77,Z77,AC77,AF77,AI77,AL77,AO77)</f>
        <v>1305.3400000000001</v>
      </c>
      <c r="F77" s="97">
        <f>SUM(I77,L77,O77,R77,U77,X77,AA77,AD77,AG77,AJ77,AM77,AP77)</f>
        <v>0</v>
      </c>
      <c r="G77" s="97"/>
      <c r="H77" s="210">
        <f t="shared" ref="H77:AO77" si="55">H78</f>
        <v>0</v>
      </c>
      <c r="I77" s="228">
        <f t="shared" si="55"/>
        <v>0</v>
      </c>
      <c r="J77" s="228"/>
      <c r="K77" s="228">
        <f t="shared" si="55"/>
        <v>0</v>
      </c>
      <c r="L77" s="279">
        <f t="shared" si="55"/>
        <v>0</v>
      </c>
      <c r="M77" s="228"/>
      <c r="N77" s="228">
        <f t="shared" si="55"/>
        <v>0</v>
      </c>
      <c r="O77" s="228">
        <v>0</v>
      </c>
      <c r="P77" s="291"/>
      <c r="Q77" s="228">
        <f t="shared" si="55"/>
        <v>0</v>
      </c>
      <c r="R77" s="228"/>
      <c r="S77" s="228"/>
      <c r="T77" s="228">
        <f t="shared" si="55"/>
        <v>0</v>
      </c>
      <c r="U77" s="228"/>
      <c r="V77" s="228"/>
      <c r="W77" s="228">
        <f t="shared" si="55"/>
        <v>0</v>
      </c>
      <c r="X77" s="228"/>
      <c r="Y77" s="228"/>
      <c r="Z77" s="228">
        <f t="shared" si="55"/>
        <v>605.34</v>
      </c>
      <c r="AA77" s="228"/>
      <c r="AB77" s="228"/>
      <c r="AC77" s="228">
        <f t="shared" si="55"/>
        <v>0</v>
      </c>
      <c r="AD77" s="228"/>
      <c r="AE77" s="228"/>
      <c r="AF77" s="228">
        <f t="shared" si="55"/>
        <v>0</v>
      </c>
      <c r="AG77" s="228"/>
      <c r="AH77" s="228"/>
      <c r="AI77" s="228">
        <f t="shared" si="55"/>
        <v>0</v>
      </c>
      <c r="AJ77" s="228"/>
      <c r="AK77" s="228"/>
      <c r="AL77" s="228">
        <f t="shared" si="55"/>
        <v>700</v>
      </c>
      <c r="AM77" s="228"/>
      <c r="AN77" s="228"/>
      <c r="AO77" s="228">
        <f t="shared" si="55"/>
        <v>0</v>
      </c>
      <c r="AP77" s="194"/>
      <c r="AQ77" s="85"/>
      <c r="AR77" s="75"/>
      <c r="AS77" s="86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8"/>
      <c r="BR77" s="98"/>
      <c r="BS77" s="98"/>
      <c r="BT77" s="98"/>
      <c r="BU77" s="98"/>
      <c r="BV77" s="98"/>
      <c r="BW77" s="98"/>
      <c r="BX77" s="98"/>
      <c r="BY77" s="98"/>
      <c r="BZ77" s="98"/>
      <c r="CA77" s="98"/>
      <c r="CB77" s="98"/>
      <c r="CC77" s="98"/>
      <c r="CD77" s="98"/>
      <c r="CE77" s="98"/>
      <c r="CF77" s="98"/>
      <c r="CG77" s="98"/>
      <c r="CH77" s="98"/>
      <c r="CI77" s="98"/>
      <c r="CJ77" s="98"/>
      <c r="CK77" s="98"/>
      <c r="CL77" s="98"/>
      <c r="CM77" s="98"/>
      <c r="CN77" s="98"/>
      <c r="CO77" s="98"/>
      <c r="CP77" s="98"/>
      <c r="CQ77" s="98"/>
      <c r="CR77" s="98"/>
      <c r="CS77" s="98"/>
      <c r="CT77" s="98"/>
      <c r="CU77" s="98"/>
      <c r="CV77" s="98"/>
      <c r="CW77" s="98"/>
      <c r="CX77" s="98"/>
      <c r="CY77" s="98"/>
      <c r="CZ77" s="98"/>
      <c r="DA77" s="98"/>
      <c r="DB77" s="98"/>
      <c r="DC77" s="98"/>
      <c r="DD77" s="98"/>
    </row>
    <row r="78" spans="1:108" s="84" customFormat="1" ht="30.75" customHeight="1">
      <c r="A78" s="326"/>
      <c r="B78" s="326"/>
      <c r="C78" s="326"/>
      <c r="D78" s="75" t="s">
        <v>27</v>
      </c>
      <c r="E78" s="97">
        <f t="shared" si="45"/>
        <v>1305.3400000000001</v>
      </c>
      <c r="F78" s="97">
        <f t="shared" si="45"/>
        <v>0</v>
      </c>
      <c r="G78" s="97"/>
      <c r="H78" s="210">
        <f>SUM(H73,H76)</f>
        <v>0</v>
      </c>
      <c r="I78" s="228">
        <f>SUM(I73,I76)</f>
        <v>0</v>
      </c>
      <c r="J78" s="228"/>
      <c r="K78" s="228">
        <f t="shared" ref="K78:AO78" si="56">SUM(K73,K76)</f>
        <v>0</v>
      </c>
      <c r="L78" s="279">
        <f t="shared" ref="L78" si="57">SUM(L73,L76)</f>
        <v>0</v>
      </c>
      <c r="M78" s="228"/>
      <c r="N78" s="228">
        <f t="shared" si="56"/>
        <v>0</v>
      </c>
      <c r="O78" s="228">
        <v>0</v>
      </c>
      <c r="P78" s="291"/>
      <c r="Q78" s="228">
        <f t="shared" si="56"/>
        <v>0</v>
      </c>
      <c r="R78" s="228"/>
      <c r="S78" s="228"/>
      <c r="T78" s="228">
        <f t="shared" si="56"/>
        <v>0</v>
      </c>
      <c r="U78" s="228"/>
      <c r="V78" s="228"/>
      <c r="W78" s="228">
        <f t="shared" si="56"/>
        <v>0</v>
      </c>
      <c r="X78" s="228"/>
      <c r="Y78" s="228"/>
      <c r="Z78" s="228">
        <f t="shared" si="56"/>
        <v>605.34</v>
      </c>
      <c r="AA78" s="228"/>
      <c r="AB78" s="228"/>
      <c r="AC78" s="228">
        <f t="shared" si="56"/>
        <v>0</v>
      </c>
      <c r="AD78" s="228"/>
      <c r="AE78" s="228"/>
      <c r="AF78" s="228">
        <f t="shared" si="56"/>
        <v>0</v>
      </c>
      <c r="AG78" s="228"/>
      <c r="AH78" s="228"/>
      <c r="AI78" s="228">
        <f t="shared" si="56"/>
        <v>0</v>
      </c>
      <c r="AJ78" s="228"/>
      <c r="AK78" s="228"/>
      <c r="AL78" s="228">
        <f t="shared" si="56"/>
        <v>700</v>
      </c>
      <c r="AM78" s="228"/>
      <c r="AN78" s="228"/>
      <c r="AO78" s="228">
        <f t="shared" si="56"/>
        <v>0</v>
      </c>
      <c r="AP78" s="194"/>
      <c r="AQ78" s="75"/>
      <c r="AR78" s="75"/>
      <c r="AS78" s="86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  <c r="BH78" s="98"/>
      <c r="BI78" s="98"/>
      <c r="BJ78" s="98"/>
      <c r="BK78" s="98"/>
      <c r="BL78" s="98"/>
      <c r="BM78" s="98"/>
      <c r="BN78" s="98"/>
      <c r="BO78" s="98"/>
      <c r="BP78" s="98"/>
      <c r="BQ78" s="98"/>
      <c r="BR78" s="98"/>
      <c r="BS78" s="98"/>
      <c r="BT78" s="98"/>
      <c r="BU78" s="98"/>
      <c r="BV78" s="98"/>
      <c r="BW78" s="98"/>
      <c r="BX78" s="98"/>
      <c r="BY78" s="98"/>
      <c r="BZ78" s="98"/>
      <c r="CA78" s="98"/>
      <c r="CB78" s="98"/>
      <c r="CC78" s="98"/>
      <c r="CD78" s="98"/>
      <c r="CE78" s="98"/>
      <c r="CF78" s="98"/>
      <c r="CG78" s="98"/>
      <c r="CH78" s="98"/>
      <c r="CI78" s="98"/>
      <c r="CJ78" s="98"/>
      <c r="CK78" s="98"/>
      <c r="CL78" s="98"/>
      <c r="CM78" s="98"/>
      <c r="CN78" s="98"/>
      <c r="CO78" s="98"/>
      <c r="CP78" s="98"/>
      <c r="CQ78" s="98"/>
      <c r="CR78" s="98"/>
      <c r="CS78" s="98"/>
      <c r="CT78" s="98"/>
      <c r="CU78" s="98"/>
      <c r="CV78" s="98"/>
      <c r="CW78" s="98"/>
      <c r="CX78" s="98"/>
      <c r="CY78" s="98"/>
      <c r="CZ78" s="98"/>
      <c r="DA78" s="98"/>
      <c r="DB78" s="98"/>
      <c r="DC78" s="98"/>
      <c r="DD78" s="98"/>
    </row>
    <row r="79" spans="1:108" s="84" customFormat="1" ht="42.75" customHeight="1">
      <c r="A79" s="326"/>
      <c r="B79" s="326"/>
      <c r="C79" s="326"/>
      <c r="D79" s="105" t="s">
        <v>28</v>
      </c>
      <c r="E79" s="97"/>
      <c r="F79" s="97"/>
      <c r="G79" s="97"/>
      <c r="H79" s="75"/>
      <c r="I79" s="228"/>
      <c r="J79" s="75"/>
      <c r="K79" s="75"/>
      <c r="L79" s="75"/>
      <c r="M79" s="75"/>
      <c r="N79" s="75"/>
      <c r="O79" s="75"/>
      <c r="P79" s="291"/>
      <c r="Q79" s="134"/>
      <c r="R79" s="90"/>
      <c r="S79" s="90"/>
      <c r="T79" s="75"/>
      <c r="U79" s="75"/>
      <c r="V79" s="75"/>
      <c r="W79" s="75"/>
      <c r="X79" s="75"/>
      <c r="Y79" s="75"/>
      <c r="Z79" s="156"/>
      <c r="AA79" s="156"/>
      <c r="AB79" s="75"/>
      <c r="AC79" s="75"/>
      <c r="AD79" s="75"/>
      <c r="AE79" s="75"/>
      <c r="AF79" s="75"/>
      <c r="AG79" s="156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86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  <c r="BH79" s="98"/>
      <c r="BI79" s="98"/>
      <c r="BJ79" s="98"/>
      <c r="BK79" s="98"/>
      <c r="BL79" s="98"/>
      <c r="BM79" s="98"/>
      <c r="BN79" s="98"/>
      <c r="BO79" s="98"/>
      <c r="BP79" s="98"/>
      <c r="BQ79" s="98"/>
      <c r="BR79" s="98"/>
      <c r="BS79" s="98"/>
      <c r="BT79" s="98"/>
      <c r="BU79" s="98"/>
      <c r="BV79" s="98"/>
      <c r="BW79" s="98"/>
      <c r="BX79" s="98"/>
      <c r="BY79" s="98"/>
      <c r="BZ79" s="98"/>
      <c r="CA79" s="98"/>
      <c r="CB79" s="98"/>
      <c r="CC79" s="98"/>
      <c r="CD79" s="98"/>
      <c r="CE79" s="98"/>
      <c r="CF79" s="98"/>
      <c r="CG79" s="98"/>
      <c r="CH79" s="98"/>
      <c r="CI79" s="98"/>
      <c r="CJ79" s="98"/>
      <c r="CK79" s="98"/>
      <c r="CL79" s="98"/>
      <c r="CM79" s="98"/>
      <c r="CN79" s="98"/>
      <c r="CO79" s="98"/>
      <c r="CP79" s="98"/>
      <c r="CQ79" s="98"/>
      <c r="CR79" s="98"/>
      <c r="CS79" s="98"/>
      <c r="CT79" s="98"/>
      <c r="CU79" s="98"/>
      <c r="CV79" s="98"/>
      <c r="CW79" s="98"/>
      <c r="CX79" s="98"/>
      <c r="CY79" s="98"/>
      <c r="CZ79" s="98"/>
      <c r="DA79" s="98"/>
      <c r="DB79" s="98"/>
      <c r="DC79" s="98"/>
      <c r="DD79" s="98"/>
    </row>
    <row r="80" spans="1:108" s="40" customFormat="1" ht="69.75" customHeight="1">
      <c r="A80" s="321" t="s">
        <v>41</v>
      </c>
      <c r="B80" s="321" t="s">
        <v>71</v>
      </c>
      <c r="C80" s="321" t="s">
        <v>39</v>
      </c>
      <c r="D80" s="56" t="s">
        <v>18</v>
      </c>
      <c r="E80" s="69">
        <f t="shared" ref="E80:F81" si="58">SUM(H80,K80,N80,Q80,T80,W80,Z80,AC80,AF80,AI80,AL80,AO80)</f>
        <v>0</v>
      </c>
      <c r="F80" s="227">
        <f t="shared" si="58"/>
        <v>0</v>
      </c>
      <c r="G80" s="69"/>
      <c r="H80" s="56">
        <v>0</v>
      </c>
      <c r="I80" s="225">
        <v>0</v>
      </c>
      <c r="J80" s="56"/>
      <c r="K80" s="56">
        <v>0</v>
      </c>
      <c r="L80" s="56">
        <v>0</v>
      </c>
      <c r="M80" s="56"/>
      <c r="N80" s="56">
        <v>0</v>
      </c>
      <c r="O80" s="56">
        <v>0</v>
      </c>
      <c r="P80" s="53"/>
      <c r="Q80" s="132">
        <v>0</v>
      </c>
      <c r="R80" s="152"/>
      <c r="S80" s="152"/>
      <c r="T80" s="56">
        <v>0</v>
      </c>
      <c r="U80" s="56"/>
      <c r="V80" s="56"/>
      <c r="W80" s="56">
        <v>0</v>
      </c>
      <c r="X80" s="56"/>
      <c r="Y80" s="56"/>
      <c r="Z80" s="166">
        <v>0</v>
      </c>
      <c r="AA80" s="166"/>
      <c r="AB80" s="56"/>
      <c r="AC80" s="56">
        <v>0</v>
      </c>
      <c r="AD80" s="56"/>
      <c r="AE80" s="56"/>
      <c r="AF80" s="56">
        <v>0</v>
      </c>
      <c r="AG80" s="302"/>
      <c r="AH80" s="56"/>
      <c r="AI80" s="56">
        <v>0</v>
      </c>
      <c r="AJ80" s="56"/>
      <c r="AK80" s="56"/>
      <c r="AL80" s="56">
        <v>0</v>
      </c>
      <c r="AM80" s="56"/>
      <c r="AN80" s="56"/>
      <c r="AO80" s="56">
        <v>0</v>
      </c>
      <c r="AP80" s="56"/>
      <c r="AQ80" s="56"/>
      <c r="AR80" s="56"/>
      <c r="AS80" s="47"/>
    </row>
    <row r="81" spans="1:108" s="40" customFormat="1" ht="40.799999999999997">
      <c r="A81" s="321"/>
      <c r="B81" s="321"/>
      <c r="C81" s="321"/>
      <c r="D81" s="56" t="s">
        <v>27</v>
      </c>
      <c r="E81" s="69">
        <f t="shared" si="58"/>
        <v>0</v>
      </c>
      <c r="F81" s="227">
        <f t="shared" si="58"/>
        <v>0</v>
      </c>
      <c r="G81" s="69"/>
      <c r="H81" s="56">
        <v>0</v>
      </c>
      <c r="I81" s="225">
        <v>0</v>
      </c>
      <c r="J81" s="56"/>
      <c r="K81" s="56">
        <v>0</v>
      </c>
      <c r="L81" s="56">
        <v>0</v>
      </c>
      <c r="M81" s="56"/>
      <c r="N81" s="56">
        <v>0</v>
      </c>
      <c r="O81" s="56">
        <v>0</v>
      </c>
      <c r="P81" s="53"/>
      <c r="Q81" s="132">
        <v>0</v>
      </c>
      <c r="R81" s="152"/>
      <c r="S81" s="152"/>
      <c r="T81" s="56">
        <v>0</v>
      </c>
      <c r="U81" s="56"/>
      <c r="V81" s="56"/>
      <c r="W81" s="56">
        <v>0</v>
      </c>
      <c r="X81" s="56"/>
      <c r="Y81" s="56"/>
      <c r="Z81" s="166">
        <v>0</v>
      </c>
      <c r="AA81" s="166"/>
      <c r="AB81" s="56"/>
      <c r="AC81" s="56">
        <v>0</v>
      </c>
      <c r="AD81" s="56"/>
      <c r="AE81" s="56"/>
      <c r="AF81" s="56">
        <v>0</v>
      </c>
      <c r="AG81" s="302"/>
      <c r="AH81" s="56"/>
      <c r="AI81" s="56">
        <v>0</v>
      </c>
      <c r="AJ81" s="56"/>
      <c r="AK81" s="56"/>
      <c r="AL81" s="56">
        <v>0</v>
      </c>
      <c r="AM81" s="56"/>
      <c r="AN81" s="56"/>
      <c r="AO81" s="56">
        <v>0</v>
      </c>
      <c r="AP81" s="56"/>
      <c r="AQ81" s="56"/>
      <c r="AR81" s="56"/>
      <c r="AS81" s="47"/>
    </row>
    <row r="82" spans="1:108" s="40" customFormat="1" ht="72" customHeight="1">
      <c r="A82" s="321"/>
      <c r="B82" s="321"/>
      <c r="C82" s="321"/>
      <c r="D82" s="51" t="s">
        <v>28</v>
      </c>
      <c r="E82" s="69"/>
      <c r="F82" s="227"/>
      <c r="G82" s="69"/>
      <c r="H82" s="56"/>
      <c r="I82" s="225"/>
      <c r="J82" s="56"/>
      <c r="K82" s="56"/>
      <c r="L82" s="56"/>
      <c r="M82" s="56"/>
      <c r="N82" s="56"/>
      <c r="O82" s="56"/>
      <c r="P82" s="53"/>
      <c r="Q82" s="132"/>
      <c r="R82" s="152"/>
      <c r="S82" s="152"/>
      <c r="T82" s="56"/>
      <c r="U82" s="56"/>
      <c r="V82" s="56"/>
      <c r="W82" s="56"/>
      <c r="X82" s="56"/>
      <c r="Y82" s="56"/>
      <c r="Z82" s="166"/>
      <c r="AA82" s="166"/>
      <c r="AB82" s="56"/>
      <c r="AC82" s="56"/>
      <c r="AD82" s="56"/>
      <c r="AE82" s="56"/>
      <c r="AF82" s="56"/>
      <c r="AG82" s="302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47"/>
    </row>
    <row r="83" spans="1:108">
      <c r="A83" s="344" t="s">
        <v>72</v>
      </c>
      <c r="B83" s="344"/>
      <c r="C83" s="344"/>
      <c r="D83" s="54" t="s">
        <v>18</v>
      </c>
      <c r="E83" s="67">
        <v>0</v>
      </c>
      <c r="F83" s="67">
        <v>0</v>
      </c>
      <c r="G83" s="67"/>
      <c r="H83" s="55">
        <v>0</v>
      </c>
      <c r="I83" s="229">
        <v>0</v>
      </c>
      <c r="J83" s="55"/>
      <c r="K83" s="55">
        <v>0</v>
      </c>
      <c r="L83" s="55">
        <v>0</v>
      </c>
      <c r="M83" s="55"/>
      <c r="N83" s="55">
        <v>0</v>
      </c>
      <c r="O83" s="55">
        <v>0</v>
      </c>
      <c r="P83" s="59"/>
      <c r="Q83" s="133">
        <v>0</v>
      </c>
      <c r="R83" s="151"/>
      <c r="S83" s="151"/>
      <c r="T83" s="55">
        <v>0</v>
      </c>
      <c r="U83" s="55"/>
      <c r="V83" s="55"/>
      <c r="W83" s="55">
        <v>0</v>
      </c>
      <c r="X83" s="55"/>
      <c r="Y83" s="55"/>
      <c r="Z83" s="165">
        <v>0</v>
      </c>
      <c r="AA83" s="165"/>
      <c r="AB83" s="55"/>
      <c r="AC83" s="55">
        <v>0</v>
      </c>
      <c r="AD83" s="55"/>
      <c r="AE83" s="55"/>
      <c r="AF83" s="55">
        <v>0</v>
      </c>
      <c r="AG83" s="303"/>
      <c r="AH83" s="55"/>
      <c r="AI83" s="55">
        <v>0</v>
      </c>
      <c r="AJ83" s="55"/>
      <c r="AK83" s="55"/>
      <c r="AL83" s="55">
        <v>0</v>
      </c>
      <c r="AM83" s="55"/>
      <c r="AN83" s="55"/>
      <c r="AO83" s="55">
        <v>0</v>
      </c>
      <c r="AP83" s="55"/>
      <c r="AQ83" s="55"/>
      <c r="AR83" s="55"/>
      <c r="AS83" s="32"/>
    </row>
    <row r="84" spans="1:108" ht="20.25" customHeight="1">
      <c r="A84" s="344"/>
      <c r="B84" s="344"/>
      <c r="C84" s="344"/>
      <c r="D84" s="54" t="s">
        <v>27</v>
      </c>
      <c r="E84" s="61">
        <v>0</v>
      </c>
      <c r="F84" s="154">
        <v>0</v>
      </c>
      <c r="G84" s="61"/>
      <c r="H84" s="54">
        <v>0</v>
      </c>
      <c r="I84" s="226">
        <v>0</v>
      </c>
      <c r="J84" s="54"/>
      <c r="K84" s="54">
        <v>0</v>
      </c>
      <c r="L84" s="54">
        <v>0</v>
      </c>
      <c r="M84" s="54"/>
      <c r="N84" s="54">
        <v>0</v>
      </c>
      <c r="O84" s="54">
        <v>0</v>
      </c>
      <c r="P84" s="215"/>
      <c r="Q84" s="131">
        <v>0</v>
      </c>
      <c r="R84" s="143"/>
      <c r="S84" s="143"/>
      <c r="T84" s="54">
        <v>0</v>
      </c>
      <c r="U84" s="54"/>
      <c r="V84" s="54"/>
      <c r="W84" s="54">
        <v>0</v>
      </c>
      <c r="X84" s="54"/>
      <c r="Y84" s="54"/>
      <c r="Z84" s="158">
        <v>0</v>
      </c>
      <c r="AA84" s="158"/>
      <c r="AB84" s="54"/>
      <c r="AC84" s="54">
        <v>0</v>
      </c>
      <c r="AD84" s="54"/>
      <c r="AE84" s="54"/>
      <c r="AF84" s="54">
        <v>0</v>
      </c>
      <c r="AG84" s="301"/>
      <c r="AH84" s="54"/>
      <c r="AI84" s="54">
        <v>0</v>
      </c>
      <c r="AJ84" s="54"/>
      <c r="AK84" s="54"/>
      <c r="AL84" s="54">
        <v>0</v>
      </c>
      <c r="AM84" s="54"/>
      <c r="AN84" s="54"/>
      <c r="AO84" s="54">
        <v>0</v>
      </c>
      <c r="AP84" s="54"/>
      <c r="AQ84" s="54"/>
      <c r="AR84" s="54"/>
      <c r="AS84" s="32"/>
    </row>
    <row r="85" spans="1:108" ht="63">
      <c r="A85" s="344"/>
      <c r="B85" s="344"/>
      <c r="C85" s="344"/>
      <c r="D85" s="33" t="s">
        <v>28</v>
      </c>
      <c r="E85" s="61"/>
      <c r="F85" s="154"/>
      <c r="G85" s="61"/>
      <c r="H85" s="54"/>
      <c r="I85" s="226"/>
      <c r="J85" s="54"/>
      <c r="K85" s="54"/>
      <c r="L85" s="54"/>
      <c r="M85" s="54"/>
      <c r="N85" s="54"/>
      <c r="O85" s="54"/>
      <c r="P85" s="215"/>
      <c r="Q85" s="131"/>
      <c r="R85" s="143"/>
      <c r="S85" s="143"/>
      <c r="T85" s="54"/>
      <c r="U85" s="54"/>
      <c r="V85" s="54"/>
      <c r="W85" s="54"/>
      <c r="X85" s="54"/>
      <c r="Y85" s="54"/>
      <c r="Z85" s="158"/>
      <c r="AA85" s="158"/>
      <c r="AB85" s="54"/>
      <c r="AC85" s="54"/>
      <c r="AD85" s="54"/>
      <c r="AE85" s="54"/>
      <c r="AF85" s="54"/>
      <c r="AG85" s="301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43"/>
    </row>
    <row r="86" spans="1:108" s="94" customFormat="1" ht="27.75" customHeight="1">
      <c r="A86" s="321" t="s">
        <v>43</v>
      </c>
      <c r="B86" s="321" t="s">
        <v>131</v>
      </c>
      <c r="C86" s="322" t="s">
        <v>50</v>
      </c>
      <c r="D86" s="97" t="s">
        <v>18</v>
      </c>
      <c r="E86" s="97">
        <f>H86+K86+N86+Q86+AO86+T86+W86+Z86+AC86+AF86+AI86+AL86</f>
        <v>2416.953</v>
      </c>
      <c r="F86" s="97">
        <f>I86+L86+O86+R86+AP86+U86+X86+AA86+AD86+AG86+AJ86+AM86</f>
        <v>0</v>
      </c>
      <c r="G86" s="97"/>
      <c r="H86" s="97">
        <f>SUM(H89)</f>
        <v>0</v>
      </c>
      <c r="I86" s="97">
        <f>SUM(I89)</f>
        <v>0</v>
      </c>
      <c r="J86" s="97"/>
      <c r="K86" s="97">
        <f t="shared" ref="K86:AO86" si="59">SUM(K89)</f>
        <v>0</v>
      </c>
      <c r="L86" s="97">
        <f t="shared" ref="L86" si="60">SUM(L89)</f>
        <v>0</v>
      </c>
      <c r="M86" s="97"/>
      <c r="N86" s="97">
        <f t="shared" si="59"/>
        <v>0</v>
      </c>
      <c r="O86" s="97">
        <v>0</v>
      </c>
      <c r="P86" s="111"/>
      <c r="Q86" s="97">
        <f t="shared" si="59"/>
        <v>0</v>
      </c>
      <c r="R86" s="97"/>
      <c r="S86" s="97"/>
      <c r="T86" s="97">
        <f t="shared" si="59"/>
        <v>0</v>
      </c>
      <c r="U86" s="97"/>
      <c r="V86" s="97"/>
      <c r="W86" s="97">
        <f t="shared" si="59"/>
        <v>0</v>
      </c>
      <c r="X86" s="97"/>
      <c r="Y86" s="97"/>
      <c r="Z86" s="97">
        <f t="shared" si="59"/>
        <v>0</v>
      </c>
      <c r="AA86" s="97"/>
      <c r="AB86" s="97"/>
      <c r="AC86" s="97">
        <f t="shared" si="59"/>
        <v>0</v>
      </c>
      <c r="AD86" s="97"/>
      <c r="AE86" s="97"/>
      <c r="AF86" s="97">
        <f t="shared" si="59"/>
        <v>0</v>
      </c>
      <c r="AG86" s="97"/>
      <c r="AH86" s="97"/>
      <c r="AI86" s="97">
        <f t="shared" si="59"/>
        <v>0</v>
      </c>
      <c r="AJ86" s="97"/>
      <c r="AK86" s="97"/>
      <c r="AL86" s="97">
        <f t="shared" si="59"/>
        <v>2416.953</v>
      </c>
      <c r="AM86" s="97"/>
      <c r="AN86" s="97"/>
      <c r="AO86" s="97">
        <f t="shared" si="59"/>
        <v>0</v>
      </c>
      <c r="AP86" s="198"/>
      <c r="AQ86" s="111"/>
      <c r="AR86" s="97"/>
      <c r="AS86" s="101"/>
    </row>
    <row r="87" spans="1:108" s="94" customFormat="1" ht="40.799999999999997">
      <c r="A87" s="321"/>
      <c r="B87" s="321"/>
      <c r="C87" s="317"/>
      <c r="D87" s="97" t="s">
        <v>27</v>
      </c>
      <c r="E87" s="97">
        <f>H87+K87+N87+Q87+AO87+T87+W87+Z87+AC87+AF87+AI87+AL87</f>
        <v>2416.953</v>
      </c>
      <c r="F87" s="97">
        <f>I87+L87+O87+R87+AP87+U87+X87+AA87+AD87+AG87+AJ87+AM87</f>
        <v>0</v>
      </c>
      <c r="G87" s="97"/>
      <c r="H87" s="97">
        <f>SUM(H90)</f>
        <v>0</v>
      </c>
      <c r="I87" s="97">
        <f>SUM(I90)</f>
        <v>0</v>
      </c>
      <c r="J87" s="97"/>
      <c r="K87" s="97">
        <f t="shared" ref="K87:AO87" si="61">SUM(K90)</f>
        <v>0</v>
      </c>
      <c r="L87" s="97">
        <f t="shared" ref="L87" si="62">SUM(L90)</f>
        <v>0</v>
      </c>
      <c r="M87" s="97"/>
      <c r="N87" s="97">
        <f t="shared" si="61"/>
        <v>0</v>
      </c>
      <c r="O87" s="97">
        <v>0</v>
      </c>
      <c r="P87" s="111"/>
      <c r="Q87" s="97">
        <f t="shared" si="61"/>
        <v>0</v>
      </c>
      <c r="R87" s="97"/>
      <c r="S87" s="97"/>
      <c r="T87" s="97">
        <f t="shared" si="61"/>
        <v>0</v>
      </c>
      <c r="U87" s="97"/>
      <c r="V87" s="97"/>
      <c r="W87" s="97">
        <f t="shared" si="61"/>
        <v>0</v>
      </c>
      <c r="X87" s="97"/>
      <c r="Y87" s="97"/>
      <c r="Z87" s="97">
        <f t="shared" si="61"/>
        <v>0</v>
      </c>
      <c r="AA87" s="97"/>
      <c r="AB87" s="97"/>
      <c r="AC87" s="97">
        <f t="shared" si="61"/>
        <v>0</v>
      </c>
      <c r="AD87" s="97"/>
      <c r="AE87" s="97"/>
      <c r="AF87" s="97">
        <f t="shared" si="61"/>
        <v>0</v>
      </c>
      <c r="AG87" s="97"/>
      <c r="AH87" s="97"/>
      <c r="AI87" s="97">
        <f t="shared" si="61"/>
        <v>0</v>
      </c>
      <c r="AJ87" s="97"/>
      <c r="AK87" s="97"/>
      <c r="AL87" s="97">
        <f t="shared" si="61"/>
        <v>2416.953</v>
      </c>
      <c r="AM87" s="97"/>
      <c r="AN87" s="97"/>
      <c r="AO87" s="97">
        <f t="shared" si="61"/>
        <v>0</v>
      </c>
      <c r="AP87" s="198"/>
      <c r="AQ87" s="111"/>
      <c r="AR87" s="97"/>
      <c r="AS87" s="101"/>
    </row>
    <row r="88" spans="1:108" s="40" customFormat="1" ht="61.2">
      <c r="A88" s="321"/>
      <c r="B88" s="321"/>
      <c r="C88" s="317"/>
      <c r="D88" s="51" t="s">
        <v>28</v>
      </c>
      <c r="E88" s="69"/>
      <c r="F88" s="227"/>
      <c r="G88" s="136"/>
      <c r="H88" s="56"/>
      <c r="I88" s="225"/>
      <c r="J88" s="56"/>
      <c r="K88" s="56"/>
      <c r="L88" s="56"/>
      <c r="M88" s="56"/>
      <c r="N88" s="56"/>
      <c r="O88" s="56"/>
      <c r="P88" s="53"/>
      <c r="Q88" s="132"/>
      <c r="R88" s="152"/>
      <c r="S88" s="152"/>
      <c r="T88" s="56"/>
      <c r="U88" s="56"/>
      <c r="V88" s="56"/>
      <c r="W88" s="56"/>
      <c r="X88" s="56"/>
      <c r="Y88" s="53"/>
      <c r="Z88" s="166"/>
      <c r="AA88" s="166"/>
      <c r="AB88" s="56"/>
      <c r="AC88" s="56"/>
      <c r="AD88" s="56"/>
      <c r="AE88" s="56"/>
      <c r="AF88" s="56"/>
      <c r="AG88" s="302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47"/>
    </row>
    <row r="89" spans="1:108" s="46" customFormat="1" ht="94.5" customHeight="1">
      <c r="A89" s="322" t="s">
        <v>64</v>
      </c>
      <c r="B89" s="322" t="s">
        <v>132</v>
      </c>
      <c r="C89" s="317"/>
      <c r="D89" s="56" t="s">
        <v>18</v>
      </c>
      <c r="E89" s="69">
        <f>SUM(H89,K89,N89,Q89,T89,W89,Z89,AC89,AF89,AI89,AL89,AO89)</f>
        <v>2416.953</v>
      </c>
      <c r="F89" s="227">
        <f>SUM(I89,L89,O89,R89,U89,X89,AA89,AD89,AG89,AJ89,AM89,AP89)</f>
        <v>0</v>
      </c>
      <c r="G89" s="69"/>
      <c r="H89" s="56">
        <v>0</v>
      </c>
      <c r="I89" s="225">
        <v>0</v>
      </c>
      <c r="J89" s="56"/>
      <c r="K89" s="56">
        <v>0</v>
      </c>
      <c r="L89" s="56">
        <v>0</v>
      </c>
      <c r="M89" s="56"/>
      <c r="N89" s="56">
        <v>0</v>
      </c>
      <c r="O89" s="56">
        <v>0</v>
      </c>
      <c r="P89" s="53"/>
      <c r="Q89" s="132">
        <v>0</v>
      </c>
      <c r="R89" s="152"/>
      <c r="S89" s="152"/>
      <c r="T89" s="224">
        <v>0</v>
      </c>
      <c r="V89" s="56"/>
      <c r="W89" s="56">
        <v>0</v>
      </c>
      <c r="X89" s="56"/>
      <c r="Y89" s="56"/>
      <c r="Z89" s="166">
        <v>0</v>
      </c>
      <c r="AA89" s="166"/>
      <c r="AB89" s="56"/>
      <c r="AC89" s="56">
        <v>0</v>
      </c>
      <c r="AD89" s="56"/>
      <c r="AE89" s="56"/>
      <c r="AF89" s="56">
        <v>0</v>
      </c>
      <c r="AG89" s="302"/>
      <c r="AH89" s="56"/>
      <c r="AI89" s="56">
        <v>0</v>
      </c>
      <c r="AJ89" s="56"/>
      <c r="AK89" s="56"/>
      <c r="AL89" s="302">
        <v>2416.953</v>
      </c>
      <c r="AM89" s="192"/>
      <c r="AN89" s="53"/>
      <c r="AO89" s="56">
        <v>0</v>
      </c>
      <c r="AP89" s="56"/>
      <c r="AQ89" s="56"/>
      <c r="AR89" s="316"/>
    </row>
    <row r="90" spans="1:108" s="46" customFormat="1" ht="39" customHeight="1">
      <c r="A90" s="317"/>
      <c r="B90" s="317"/>
      <c r="C90" s="317"/>
      <c r="D90" s="56" t="s">
        <v>27</v>
      </c>
      <c r="E90" s="69">
        <f>SUM(H90,K90,N90,Q90,T90,W90,Z90,AC90,AF90,AI90,AL90,AO90)</f>
        <v>2416.953</v>
      </c>
      <c r="F90" s="227">
        <f>SUM(I90,L90,O90,R90,U90,X90,AA90,AD90,AG90,AJ90,AM90,AP90)</f>
        <v>0</v>
      </c>
      <c r="G90" s="193"/>
      <c r="H90" s="56">
        <v>0</v>
      </c>
      <c r="I90" s="225">
        <v>0</v>
      </c>
      <c r="J90" s="56"/>
      <c r="K90" s="56">
        <v>0</v>
      </c>
      <c r="L90" s="56">
        <v>0</v>
      </c>
      <c r="M90" s="56"/>
      <c r="N90" s="56">
        <v>0</v>
      </c>
      <c r="O90" s="56">
        <v>0</v>
      </c>
      <c r="P90" s="53"/>
      <c r="Q90" s="132">
        <v>0</v>
      </c>
      <c r="R90" s="152"/>
      <c r="S90" s="152"/>
      <c r="T90" s="224">
        <v>0</v>
      </c>
      <c r="U90" s="40"/>
      <c r="V90" s="56"/>
      <c r="W90" s="56">
        <v>0</v>
      </c>
      <c r="X90" s="56"/>
      <c r="Y90" s="56"/>
      <c r="Z90" s="166">
        <v>0</v>
      </c>
      <c r="AA90" s="166"/>
      <c r="AB90" s="56"/>
      <c r="AC90" s="56">
        <v>0</v>
      </c>
      <c r="AD90" s="56"/>
      <c r="AE90" s="56"/>
      <c r="AF90" s="56">
        <v>0</v>
      </c>
      <c r="AG90" s="302"/>
      <c r="AH90" s="56"/>
      <c r="AI90" s="56">
        <v>0</v>
      </c>
      <c r="AJ90" s="56"/>
      <c r="AK90" s="56"/>
      <c r="AL90" s="302">
        <v>2416.953</v>
      </c>
      <c r="AM90" s="192"/>
      <c r="AN90" s="53"/>
      <c r="AO90" s="56">
        <v>0</v>
      </c>
      <c r="AP90" s="56"/>
      <c r="AQ90" s="56"/>
      <c r="AR90" s="317"/>
    </row>
    <row r="91" spans="1:108" s="46" customFormat="1" ht="78.75" customHeight="1">
      <c r="A91" s="345"/>
      <c r="B91" s="345"/>
      <c r="C91" s="317"/>
      <c r="D91" s="51" t="s">
        <v>28</v>
      </c>
      <c r="E91" s="69"/>
      <c r="F91" s="227"/>
      <c r="G91" s="69"/>
      <c r="H91" s="56"/>
      <c r="I91" s="225"/>
      <c r="J91" s="56"/>
      <c r="K91" s="56"/>
      <c r="L91" s="56"/>
      <c r="M91" s="56"/>
      <c r="N91" s="56"/>
      <c r="O91" s="56"/>
      <c r="P91" s="53"/>
      <c r="Q91" s="132"/>
      <c r="R91" s="152"/>
      <c r="S91" s="152"/>
      <c r="T91" s="56"/>
      <c r="U91" s="56"/>
      <c r="V91" s="56"/>
      <c r="W91" s="56"/>
      <c r="X91" s="56"/>
      <c r="Y91" s="56"/>
      <c r="Z91" s="166"/>
      <c r="AA91" s="166"/>
      <c r="AB91" s="56"/>
      <c r="AC91" s="56"/>
      <c r="AD91" s="56"/>
      <c r="AE91" s="56"/>
      <c r="AF91" s="56"/>
      <c r="AG91" s="302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317"/>
    </row>
    <row r="92" spans="1:108" s="84" customFormat="1" ht="27" customHeight="1">
      <c r="A92" s="326" t="s">
        <v>74</v>
      </c>
      <c r="B92" s="326"/>
      <c r="C92" s="326"/>
      <c r="D92" s="75" t="s">
        <v>18</v>
      </c>
      <c r="E92" s="94">
        <f t="shared" ref="E92:Q92" si="63">E89</f>
        <v>2416.953</v>
      </c>
      <c r="F92" s="94">
        <f t="shared" ref="F92" si="64">F89</f>
        <v>0</v>
      </c>
      <c r="G92" s="94"/>
      <c r="H92" s="94">
        <f t="shared" si="63"/>
        <v>0</v>
      </c>
      <c r="I92" s="94">
        <f t="shared" ref="I92" si="65">I89</f>
        <v>0</v>
      </c>
      <c r="J92" s="94"/>
      <c r="K92" s="94">
        <f t="shared" si="63"/>
        <v>0</v>
      </c>
      <c r="L92" s="94">
        <f t="shared" ref="L92" si="66">L89</f>
        <v>0</v>
      </c>
      <c r="M92" s="94"/>
      <c r="N92" s="94">
        <f t="shared" si="63"/>
        <v>0</v>
      </c>
      <c r="O92" s="94">
        <v>0</v>
      </c>
      <c r="P92" s="99"/>
      <c r="Q92" s="94">
        <f t="shared" si="63"/>
        <v>0</v>
      </c>
      <c r="R92" s="94"/>
      <c r="S92" s="94"/>
      <c r="T92" s="94">
        <f>T89</f>
        <v>0</v>
      </c>
      <c r="U92" s="94"/>
      <c r="V92" s="94"/>
      <c r="W92" s="94">
        <f t="shared" ref="W92:AO92" si="67">W89</f>
        <v>0</v>
      </c>
      <c r="X92" s="94"/>
      <c r="Y92" s="94"/>
      <c r="Z92" s="94">
        <f t="shared" si="67"/>
        <v>0</v>
      </c>
      <c r="AA92" s="94"/>
      <c r="AB92" s="94"/>
      <c r="AC92" s="94">
        <f t="shared" si="67"/>
        <v>0</v>
      </c>
      <c r="AD92" s="94"/>
      <c r="AE92" s="94"/>
      <c r="AF92" s="94">
        <f t="shared" si="67"/>
        <v>0</v>
      </c>
      <c r="AG92" s="94"/>
      <c r="AH92" s="94"/>
      <c r="AI92" s="94">
        <f t="shared" si="67"/>
        <v>0</v>
      </c>
      <c r="AJ92" s="94"/>
      <c r="AK92" s="94"/>
      <c r="AL92" s="94">
        <f t="shared" si="67"/>
        <v>2416.953</v>
      </c>
      <c r="AM92" s="94"/>
      <c r="AN92" s="94"/>
      <c r="AO92" s="94">
        <f t="shared" si="67"/>
        <v>0</v>
      </c>
      <c r="AP92" s="137"/>
      <c r="AQ92" s="99"/>
      <c r="AR92" s="85"/>
      <c r="AS92" s="98"/>
      <c r="AT92" s="98"/>
      <c r="AU92" s="98"/>
      <c r="AV92" s="98"/>
      <c r="AW92" s="98"/>
      <c r="AX92" s="98"/>
      <c r="AY92" s="98"/>
      <c r="AZ92" s="98"/>
      <c r="BA92" s="98"/>
      <c r="BB92" s="98"/>
      <c r="BC92" s="98"/>
      <c r="BD92" s="98"/>
      <c r="BE92" s="98"/>
      <c r="BF92" s="98"/>
      <c r="BG92" s="98"/>
      <c r="BH92" s="98"/>
      <c r="BI92" s="98"/>
      <c r="BJ92" s="98"/>
      <c r="BK92" s="98"/>
      <c r="BL92" s="98"/>
      <c r="BM92" s="98"/>
      <c r="BN92" s="98"/>
      <c r="BO92" s="98"/>
      <c r="BP92" s="98"/>
      <c r="BQ92" s="98"/>
      <c r="BR92" s="98"/>
      <c r="BS92" s="98"/>
      <c r="BT92" s="98"/>
      <c r="BU92" s="98"/>
      <c r="BV92" s="98"/>
      <c r="BW92" s="98"/>
      <c r="BX92" s="98"/>
      <c r="BY92" s="98"/>
      <c r="BZ92" s="98"/>
      <c r="CA92" s="98"/>
      <c r="CB92" s="98"/>
      <c r="CC92" s="98"/>
      <c r="CD92" s="98"/>
      <c r="CE92" s="98"/>
      <c r="CF92" s="98"/>
      <c r="CG92" s="98"/>
      <c r="CH92" s="98"/>
      <c r="CI92" s="98"/>
      <c r="CJ92" s="98"/>
      <c r="CK92" s="98"/>
      <c r="CL92" s="98"/>
      <c r="CM92" s="98"/>
      <c r="CN92" s="98"/>
      <c r="CO92" s="98"/>
      <c r="CP92" s="98"/>
      <c r="CQ92" s="98"/>
      <c r="CR92" s="98"/>
      <c r="CS92" s="98"/>
      <c r="CT92" s="98"/>
      <c r="CU92" s="98"/>
      <c r="CV92" s="98"/>
      <c r="CW92" s="98"/>
      <c r="CX92" s="98"/>
      <c r="CY92" s="98"/>
      <c r="CZ92" s="98"/>
      <c r="DA92" s="98"/>
      <c r="DB92" s="98"/>
      <c r="DC92" s="98"/>
      <c r="DD92" s="98"/>
    </row>
    <row r="93" spans="1:108" s="84" customFormat="1" ht="39.75" customHeight="1">
      <c r="A93" s="326"/>
      <c r="B93" s="326"/>
      <c r="C93" s="326"/>
      <c r="D93" s="75" t="s">
        <v>27</v>
      </c>
      <c r="E93" s="94">
        <f t="shared" ref="E93:Q93" si="68">E90</f>
        <v>2416.953</v>
      </c>
      <c r="F93" s="94">
        <f t="shared" ref="F93" si="69">F90</f>
        <v>0</v>
      </c>
      <c r="G93" s="94"/>
      <c r="H93" s="94">
        <f t="shared" si="68"/>
        <v>0</v>
      </c>
      <c r="I93" s="94">
        <f t="shared" ref="I93" si="70">I90</f>
        <v>0</v>
      </c>
      <c r="J93" s="94"/>
      <c r="K93" s="94">
        <f t="shared" si="68"/>
        <v>0</v>
      </c>
      <c r="L93" s="94">
        <f t="shared" ref="L93" si="71">L90</f>
        <v>0</v>
      </c>
      <c r="M93" s="94"/>
      <c r="N93" s="94">
        <f t="shared" si="68"/>
        <v>0</v>
      </c>
      <c r="O93" s="94">
        <v>0</v>
      </c>
      <c r="P93" s="99"/>
      <c r="Q93" s="94">
        <f t="shared" si="68"/>
        <v>0</v>
      </c>
      <c r="R93" s="94"/>
      <c r="S93" s="94"/>
      <c r="T93" s="94">
        <f>T90</f>
        <v>0</v>
      </c>
      <c r="U93" s="94"/>
      <c r="V93" s="94"/>
      <c r="W93" s="94">
        <f t="shared" ref="W93:AO93" si="72">W90</f>
        <v>0</v>
      </c>
      <c r="X93" s="94"/>
      <c r="Y93" s="94"/>
      <c r="Z93" s="94">
        <f t="shared" si="72"/>
        <v>0</v>
      </c>
      <c r="AA93" s="94"/>
      <c r="AB93" s="94"/>
      <c r="AC93" s="94">
        <f t="shared" si="72"/>
        <v>0</v>
      </c>
      <c r="AD93" s="94"/>
      <c r="AE93" s="94"/>
      <c r="AF93" s="94">
        <f t="shared" si="72"/>
        <v>0</v>
      </c>
      <c r="AG93" s="94"/>
      <c r="AH93" s="94"/>
      <c r="AI93" s="94">
        <f t="shared" si="72"/>
        <v>0</v>
      </c>
      <c r="AJ93" s="94"/>
      <c r="AK93" s="94"/>
      <c r="AL93" s="94">
        <f t="shared" si="72"/>
        <v>2416.953</v>
      </c>
      <c r="AM93" s="94"/>
      <c r="AN93" s="94"/>
      <c r="AO93" s="94">
        <f t="shared" si="72"/>
        <v>0</v>
      </c>
      <c r="AP93" s="137"/>
      <c r="AQ93" s="99"/>
      <c r="AR93" s="85"/>
      <c r="AS93" s="98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8"/>
      <c r="BE93" s="98"/>
      <c r="BF93" s="98"/>
      <c r="BG93" s="98"/>
      <c r="BH93" s="98"/>
      <c r="BI93" s="98"/>
      <c r="BJ93" s="98"/>
      <c r="BK93" s="98"/>
      <c r="BL93" s="98"/>
      <c r="BM93" s="98"/>
      <c r="BN93" s="98"/>
      <c r="BO93" s="98"/>
      <c r="BP93" s="98"/>
      <c r="BQ93" s="98"/>
      <c r="BR93" s="98"/>
      <c r="BS93" s="98"/>
      <c r="BT93" s="98"/>
      <c r="BU93" s="98"/>
      <c r="BV93" s="98"/>
      <c r="BW93" s="98"/>
      <c r="BX93" s="98"/>
      <c r="BY93" s="98"/>
      <c r="BZ93" s="98"/>
      <c r="CA93" s="98"/>
      <c r="CB93" s="98"/>
      <c r="CC93" s="98"/>
      <c r="CD93" s="98"/>
      <c r="CE93" s="98"/>
      <c r="CF93" s="98"/>
      <c r="CG93" s="98"/>
      <c r="CH93" s="98"/>
      <c r="CI93" s="98"/>
      <c r="CJ93" s="98"/>
      <c r="CK93" s="98"/>
      <c r="CL93" s="98"/>
      <c r="CM93" s="98"/>
      <c r="CN93" s="98"/>
      <c r="CO93" s="98"/>
      <c r="CP93" s="98"/>
      <c r="CQ93" s="98"/>
      <c r="CR93" s="98"/>
      <c r="CS93" s="98"/>
      <c r="CT93" s="98"/>
      <c r="CU93" s="98"/>
      <c r="CV93" s="98"/>
      <c r="CW93" s="98"/>
      <c r="CX93" s="98"/>
      <c r="CY93" s="98"/>
      <c r="CZ93" s="98"/>
      <c r="DA93" s="98"/>
      <c r="DB93" s="98"/>
      <c r="DC93" s="98"/>
      <c r="DD93" s="98"/>
    </row>
    <row r="94" spans="1:108" ht="22.8">
      <c r="A94" s="350" t="s">
        <v>60</v>
      </c>
      <c r="B94" s="350"/>
      <c r="C94" s="350"/>
      <c r="D94" s="350"/>
      <c r="E94" s="350"/>
      <c r="F94" s="350"/>
      <c r="G94" s="350"/>
      <c r="H94" s="350"/>
      <c r="I94" s="350"/>
      <c r="J94" s="350"/>
      <c r="K94" s="350"/>
      <c r="L94" s="350"/>
      <c r="M94" s="350"/>
      <c r="N94" s="350"/>
      <c r="O94" s="350"/>
      <c r="P94" s="350"/>
      <c r="Q94" s="350"/>
      <c r="R94" s="350"/>
      <c r="S94" s="350"/>
      <c r="T94" s="350"/>
      <c r="U94" s="350"/>
      <c r="V94" s="350"/>
      <c r="W94" s="36"/>
      <c r="X94" s="36"/>
      <c r="Y94" s="36"/>
      <c r="Z94" s="162"/>
      <c r="AA94" s="162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55"/>
    </row>
    <row r="95" spans="1:108" s="115" customFormat="1" ht="20.25" customHeight="1">
      <c r="A95" s="321" t="s">
        <v>75</v>
      </c>
      <c r="B95" s="321"/>
      <c r="C95" s="321"/>
      <c r="D95" s="112" t="s">
        <v>24</v>
      </c>
      <c r="E95" s="113">
        <f>E96+E97</f>
        <v>1354.8400000000001</v>
      </c>
      <c r="F95" s="113">
        <f t="shared" ref="F95:AO95" si="73">F72+F52+F75+F40</f>
        <v>0</v>
      </c>
      <c r="G95" s="113"/>
      <c r="H95" s="113">
        <f t="shared" si="73"/>
        <v>0</v>
      </c>
      <c r="I95" s="113">
        <f t="shared" si="73"/>
        <v>0</v>
      </c>
      <c r="J95" s="113"/>
      <c r="K95" s="113">
        <f t="shared" si="73"/>
        <v>0</v>
      </c>
      <c r="L95" s="113">
        <f t="shared" ref="L95" si="74">L72+L52+L75+L40</f>
        <v>0</v>
      </c>
      <c r="M95" s="113"/>
      <c r="N95" s="113">
        <f t="shared" si="73"/>
        <v>0</v>
      </c>
      <c r="O95" s="113">
        <f t="shared" ref="O95" si="75">O72+O52+O75+O40</f>
        <v>0</v>
      </c>
      <c r="P95" s="292"/>
      <c r="Q95" s="113">
        <f>Q72+Q52+Q75+Q40</f>
        <v>0</v>
      </c>
      <c r="R95" s="113"/>
      <c r="S95" s="113"/>
      <c r="T95" s="113">
        <f>T72+T52+T75+T40</f>
        <v>49.5</v>
      </c>
      <c r="U95" s="113"/>
      <c r="V95" s="113"/>
      <c r="W95" s="113">
        <f>W72+W52+W75+W40</f>
        <v>0</v>
      </c>
      <c r="X95" s="113"/>
      <c r="Y95" s="113"/>
      <c r="Z95" s="113">
        <f>Z72+Z52+Z75+Z40</f>
        <v>691.82</v>
      </c>
      <c r="AA95" s="113"/>
      <c r="AB95" s="113"/>
      <c r="AC95" s="113">
        <f t="shared" si="73"/>
        <v>0</v>
      </c>
      <c r="AD95" s="113"/>
      <c r="AE95" s="113"/>
      <c r="AF95" s="113">
        <f t="shared" si="73"/>
        <v>0</v>
      </c>
      <c r="AG95" s="113"/>
      <c r="AH95" s="113"/>
      <c r="AI95" s="113">
        <f t="shared" si="73"/>
        <v>0</v>
      </c>
      <c r="AJ95" s="113"/>
      <c r="AK95" s="113"/>
      <c r="AL95" s="113">
        <f t="shared" si="73"/>
        <v>700</v>
      </c>
      <c r="AM95" s="113"/>
      <c r="AN95" s="113"/>
      <c r="AO95" s="113">
        <f t="shared" si="73"/>
        <v>0</v>
      </c>
      <c r="AP95" s="113"/>
      <c r="AQ95" s="113"/>
      <c r="AR95" s="113"/>
      <c r="AS95" s="114"/>
      <c r="AT95" s="114"/>
      <c r="AU95" s="114"/>
      <c r="AV95" s="114"/>
      <c r="AW95" s="114"/>
      <c r="AX95" s="114"/>
      <c r="AY95" s="114"/>
      <c r="AZ95" s="114"/>
      <c r="BA95" s="114"/>
      <c r="BB95" s="114"/>
      <c r="BC95" s="114"/>
      <c r="BD95" s="114"/>
      <c r="BE95" s="114"/>
      <c r="BF95" s="114"/>
      <c r="BG95" s="114"/>
      <c r="BH95" s="114"/>
      <c r="BI95" s="114"/>
      <c r="BJ95" s="114"/>
      <c r="BK95" s="114"/>
      <c r="BL95" s="114"/>
      <c r="BM95" s="114"/>
      <c r="BN95" s="114"/>
      <c r="BO95" s="114"/>
      <c r="BP95" s="114"/>
      <c r="BQ95" s="114"/>
      <c r="BR95" s="114"/>
      <c r="BS95" s="114"/>
      <c r="BT95" s="114"/>
      <c r="BU95" s="114"/>
      <c r="BV95" s="114"/>
      <c r="BW95" s="114"/>
      <c r="BX95" s="114"/>
      <c r="BY95" s="114"/>
      <c r="BZ95" s="114"/>
      <c r="CA95" s="114"/>
      <c r="CB95" s="114"/>
      <c r="CC95" s="114"/>
      <c r="CD95" s="114"/>
      <c r="CE95" s="114"/>
      <c r="CF95" s="114"/>
      <c r="CG95" s="114"/>
      <c r="CH95" s="114"/>
      <c r="CI95" s="114"/>
      <c r="CJ95" s="114"/>
      <c r="CK95" s="114"/>
      <c r="CL95" s="114"/>
      <c r="CM95" s="114"/>
      <c r="CN95" s="114"/>
      <c r="CO95" s="114"/>
      <c r="CP95" s="114"/>
      <c r="CQ95" s="114"/>
      <c r="CR95" s="114"/>
      <c r="CS95" s="114"/>
      <c r="CT95" s="114"/>
      <c r="CU95" s="114"/>
      <c r="CV95" s="114"/>
      <c r="CW95" s="114"/>
      <c r="CX95" s="114"/>
      <c r="CY95" s="114"/>
      <c r="CZ95" s="114"/>
      <c r="DA95" s="114"/>
      <c r="DB95" s="114"/>
      <c r="DC95" s="114"/>
      <c r="DD95" s="114"/>
    </row>
    <row r="96" spans="1:108" s="120" customFormat="1">
      <c r="A96" s="321"/>
      <c r="B96" s="321"/>
      <c r="C96" s="321"/>
      <c r="D96" s="116" t="s">
        <v>27</v>
      </c>
      <c r="E96" s="113">
        <f>E73+E76+E41</f>
        <v>1354.8400000000001</v>
      </c>
      <c r="F96" s="113">
        <f t="shared" ref="F96:AO96" si="76">F73+F53+F76+F41</f>
        <v>0</v>
      </c>
      <c r="G96" s="113"/>
      <c r="H96" s="113">
        <f t="shared" si="76"/>
        <v>0</v>
      </c>
      <c r="I96" s="113">
        <f t="shared" si="76"/>
        <v>0</v>
      </c>
      <c r="J96" s="113"/>
      <c r="K96" s="113">
        <f t="shared" si="76"/>
        <v>0</v>
      </c>
      <c r="L96" s="113">
        <f t="shared" ref="L96" si="77">L73+L53+L76+L41</f>
        <v>0</v>
      </c>
      <c r="M96" s="113"/>
      <c r="N96" s="113">
        <f t="shared" si="76"/>
        <v>0</v>
      </c>
      <c r="O96" s="113">
        <f t="shared" ref="O96" si="78">O73+O53+O76+O41</f>
        <v>0</v>
      </c>
      <c r="P96" s="292"/>
      <c r="Q96" s="113">
        <f>Q73+Q53+Q76+Q41</f>
        <v>0</v>
      </c>
      <c r="R96" s="113"/>
      <c r="S96" s="113"/>
      <c r="T96" s="113">
        <f>T73+T53+T76+T41</f>
        <v>49.5</v>
      </c>
      <c r="U96" s="113"/>
      <c r="V96" s="113"/>
      <c r="W96" s="113">
        <v>0</v>
      </c>
      <c r="X96" s="113"/>
      <c r="Y96" s="113"/>
      <c r="Z96" s="113">
        <f t="shared" si="76"/>
        <v>691.82</v>
      </c>
      <c r="AA96" s="113"/>
      <c r="AB96" s="113"/>
      <c r="AC96" s="113">
        <f t="shared" si="76"/>
        <v>0</v>
      </c>
      <c r="AD96" s="113"/>
      <c r="AE96" s="113"/>
      <c r="AF96" s="113">
        <f t="shared" si="76"/>
        <v>0</v>
      </c>
      <c r="AG96" s="113"/>
      <c r="AH96" s="113"/>
      <c r="AI96" s="113">
        <f t="shared" si="76"/>
        <v>0</v>
      </c>
      <c r="AJ96" s="113"/>
      <c r="AK96" s="113"/>
      <c r="AL96" s="113">
        <f t="shared" si="76"/>
        <v>700</v>
      </c>
      <c r="AM96" s="113"/>
      <c r="AN96" s="113"/>
      <c r="AO96" s="113">
        <f t="shared" si="76"/>
        <v>0</v>
      </c>
      <c r="AP96" s="117"/>
      <c r="AQ96" s="118"/>
      <c r="AR96" s="117"/>
      <c r="AS96" s="119"/>
      <c r="AT96" s="119"/>
      <c r="AU96" s="119"/>
      <c r="AV96" s="119"/>
      <c r="AW96" s="119"/>
      <c r="AX96" s="119"/>
      <c r="AY96" s="119"/>
      <c r="AZ96" s="119"/>
      <c r="BA96" s="119"/>
      <c r="BB96" s="119"/>
      <c r="BC96" s="119"/>
      <c r="BD96" s="119"/>
      <c r="BE96" s="119"/>
      <c r="BF96" s="119"/>
      <c r="BG96" s="119"/>
      <c r="BH96" s="119"/>
      <c r="BI96" s="119"/>
      <c r="BJ96" s="119"/>
      <c r="BK96" s="119"/>
      <c r="BL96" s="119"/>
      <c r="BM96" s="119"/>
      <c r="BN96" s="119"/>
      <c r="BO96" s="119"/>
      <c r="BP96" s="119"/>
      <c r="BQ96" s="119"/>
      <c r="BR96" s="119"/>
      <c r="BS96" s="119"/>
      <c r="BT96" s="119"/>
      <c r="BU96" s="119"/>
      <c r="BV96" s="119"/>
      <c r="BW96" s="119"/>
      <c r="BX96" s="119"/>
      <c r="BY96" s="119"/>
      <c r="BZ96" s="119"/>
      <c r="CA96" s="119"/>
      <c r="CB96" s="119"/>
      <c r="CC96" s="119"/>
      <c r="CD96" s="119"/>
      <c r="CE96" s="119"/>
      <c r="CF96" s="119"/>
      <c r="CG96" s="119"/>
      <c r="CH96" s="119"/>
      <c r="CI96" s="119"/>
      <c r="CJ96" s="119"/>
      <c r="CK96" s="119"/>
      <c r="CL96" s="119"/>
      <c r="CM96" s="119"/>
      <c r="CN96" s="119"/>
      <c r="CO96" s="119"/>
      <c r="CP96" s="119"/>
      <c r="CQ96" s="119"/>
      <c r="CR96" s="119"/>
      <c r="CS96" s="119"/>
      <c r="CT96" s="119"/>
      <c r="CU96" s="119"/>
      <c r="CV96" s="119"/>
      <c r="CW96" s="119"/>
      <c r="CX96" s="119"/>
      <c r="CY96" s="119"/>
      <c r="CZ96" s="119"/>
      <c r="DA96" s="119"/>
      <c r="DB96" s="119"/>
      <c r="DC96" s="119"/>
      <c r="DD96" s="119"/>
    </row>
    <row r="97" spans="1:108" ht="63">
      <c r="A97" s="321"/>
      <c r="B97" s="321"/>
      <c r="C97" s="321"/>
      <c r="D97" s="305" t="s">
        <v>20</v>
      </c>
      <c r="E97" s="121">
        <f>W97</f>
        <v>0</v>
      </c>
      <c r="F97" s="124"/>
      <c r="G97" s="124"/>
      <c r="H97" s="118"/>
      <c r="I97" s="118"/>
      <c r="J97" s="118"/>
      <c r="K97" s="118"/>
      <c r="L97" s="118"/>
      <c r="M97" s="118"/>
      <c r="N97" s="118"/>
      <c r="O97" s="118"/>
      <c r="P97" s="127"/>
      <c r="Q97" s="118"/>
      <c r="R97" s="125"/>
      <c r="S97" s="125"/>
      <c r="T97" s="118"/>
      <c r="U97" s="118"/>
      <c r="V97" s="118"/>
      <c r="W97" s="113">
        <f>W53</f>
        <v>0</v>
      </c>
      <c r="X97" s="118"/>
      <c r="Y97" s="118"/>
      <c r="Z97" s="118"/>
      <c r="AA97" s="118"/>
      <c r="AB97" s="118"/>
      <c r="AC97" s="118"/>
      <c r="AD97" s="118"/>
      <c r="AE97" s="118"/>
      <c r="AF97" s="118"/>
      <c r="AG97" s="118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7"/>
    </row>
    <row r="98" spans="1:108">
      <c r="A98" s="320" t="s">
        <v>36</v>
      </c>
      <c r="B98" s="320"/>
      <c r="C98" s="320"/>
      <c r="D98" s="37"/>
      <c r="E98" s="64"/>
      <c r="F98" s="64"/>
      <c r="G98" s="73"/>
      <c r="H98" s="36"/>
      <c r="I98" s="36"/>
      <c r="J98" s="36"/>
      <c r="K98" s="36"/>
      <c r="L98" s="36"/>
      <c r="M98" s="36"/>
      <c r="N98" s="36"/>
      <c r="O98" s="36"/>
      <c r="P98" s="129"/>
      <c r="Q98" s="36"/>
      <c r="R98" s="148"/>
      <c r="S98" s="148"/>
      <c r="T98" s="36"/>
      <c r="U98" s="36"/>
      <c r="V98" s="36"/>
      <c r="W98" s="36"/>
      <c r="X98" s="36"/>
      <c r="Y98" s="36"/>
      <c r="Z98" s="162"/>
      <c r="AA98" s="162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55"/>
    </row>
    <row r="99" spans="1:108" s="115" customFormat="1" ht="20.399999999999999">
      <c r="A99" s="321" t="s">
        <v>51</v>
      </c>
      <c r="B99" s="321"/>
      <c r="C99" s="321"/>
      <c r="D99" s="112" t="s">
        <v>24</v>
      </c>
      <c r="E99" s="121">
        <f>SUM(H99,K99,N99,Q99,T99,W99,Z99,AC99,AF99,AI99,AL99,AO99)</f>
        <v>22.6</v>
      </c>
      <c r="F99" s="121">
        <f>SUM(I99,L99,O99,R99,U99,X99,AA99,AD99,AG99,AJ99,AM99,AP99)</f>
        <v>0</v>
      </c>
      <c r="G99" s="126"/>
      <c r="H99" s="122">
        <f>SUM(H34)</f>
        <v>0</v>
      </c>
      <c r="I99" s="122">
        <f>SUM(I34)</f>
        <v>0</v>
      </c>
      <c r="J99" s="122"/>
      <c r="K99" s="122">
        <f t="shared" ref="K99:AO99" si="79">SUM(K34)</f>
        <v>0</v>
      </c>
      <c r="L99" s="122">
        <f t="shared" ref="L99" si="80">SUM(L34)</f>
        <v>0</v>
      </c>
      <c r="M99" s="122"/>
      <c r="N99" s="122">
        <f t="shared" si="79"/>
        <v>0</v>
      </c>
      <c r="O99" s="122">
        <f t="shared" ref="O99" si="81">SUM(O34)</f>
        <v>0</v>
      </c>
      <c r="P99" s="128"/>
      <c r="Q99" s="122">
        <v>0</v>
      </c>
      <c r="R99" s="122"/>
      <c r="S99" s="123"/>
      <c r="T99" s="122">
        <f t="shared" si="79"/>
        <v>0</v>
      </c>
      <c r="U99" s="122"/>
      <c r="V99" s="122"/>
      <c r="W99" s="122">
        <f t="shared" si="79"/>
        <v>22.6</v>
      </c>
      <c r="X99" s="122"/>
      <c r="Y99" s="128"/>
      <c r="Z99" s="122">
        <f t="shared" si="79"/>
        <v>0</v>
      </c>
      <c r="AA99" s="122"/>
      <c r="AB99" s="122"/>
      <c r="AC99" s="122">
        <f t="shared" si="79"/>
        <v>0</v>
      </c>
      <c r="AD99" s="122"/>
      <c r="AE99" s="122"/>
      <c r="AF99" s="122">
        <f t="shared" si="79"/>
        <v>0</v>
      </c>
      <c r="AG99" s="171"/>
      <c r="AH99" s="122"/>
      <c r="AI99" s="122">
        <f t="shared" si="79"/>
        <v>0</v>
      </c>
      <c r="AJ99" s="122"/>
      <c r="AK99" s="122"/>
      <c r="AL99" s="122">
        <f t="shared" si="79"/>
        <v>0</v>
      </c>
      <c r="AM99" s="122"/>
      <c r="AN99" s="122"/>
      <c r="AO99" s="122">
        <f t="shared" si="79"/>
        <v>0</v>
      </c>
      <c r="AP99" s="122"/>
      <c r="AQ99" s="122"/>
      <c r="AR99" s="113"/>
      <c r="AS99" s="114"/>
      <c r="AT99" s="114"/>
      <c r="AU99" s="114"/>
      <c r="AV99" s="114"/>
      <c r="AW99" s="114"/>
      <c r="AX99" s="114"/>
      <c r="AY99" s="114"/>
      <c r="AZ99" s="114"/>
      <c r="BA99" s="114"/>
      <c r="BB99" s="114"/>
      <c r="BC99" s="114"/>
      <c r="BD99" s="114"/>
      <c r="BE99" s="114"/>
      <c r="BF99" s="114"/>
      <c r="BG99" s="114"/>
      <c r="BH99" s="114"/>
      <c r="BI99" s="114"/>
      <c r="BJ99" s="114"/>
      <c r="BK99" s="114"/>
      <c r="BL99" s="114"/>
      <c r="BM99" s="114"/>
      <c r="BN99" s="114"/>
      <c r="BO99" s="114"/>
      <c r="BP99" s="114"/>
      <c r="BQ99" s="114"/>
      <c r="BR99" s="114"/>
      <c r="BS99" s="114"/>
      <c r="BT99" s="114"/>
      <c r="BU99" s="114"/>
      <c r="BV99" s="114"/>
      <c r="BW99" s="114"/>
      <c r="BX99" s="114"/>
      <c r="BY99" s="114"/>
      <c r="BZ99" s="114"/>
      <c r="CA99" s="114"/>
      <c r="CB99" s="114"/>
      <c r="CC99" s="114"/>
      <c r="CD99" s="114"/>
      <c r="CE99" s="114"/>
      <c r="CF99" s="114"/>
      <c r="CG99" s="114"/>
      <c r="CH99" s="114"/>
      <c r="CI99" s="114"/>
      <c r="CJ99" s="114"/>
      <c r="CK99" s="114"/>
      <c r="CL99" s="114"/>
      <c r="CM99" s="114"/>
      <c r="CN99" s="114"/>
      <c r="CO99" s="114"/>
      <c r="CP99" s="114"/>
      <c r="CQ99" s="114"/>
      <c r="CR99" s="114"/>
      <c r="CS99" s="114"/>
      <c r="CT99" s="114"/>
      <c r="CU99" s="114"/>
      <c r="CV99" s="114"/>
      <c r="CW99" s="114"/>
      <c r="CX99" s="114"/>
      <c r="CY99" s="114"/>
      <c r="CZ99" s="114"/>
      <c r="DA99" s="114"/>
      <c r="DB99" s="114"/>
      <c r="DC99" s="114"/>
      <c r="DD99" s="114"/>
    </row>
    <row r="100" spans="1:108" s="120" customFormat="1">
      <c r="A100" s="321"/>
      <c r="B100" s="321"/>
      <c r="C100" s="321"/>
      <c r="D100" s="116" t="s">
        <v>27</v>
      </c>
      <c r="E100" s="121">
        <f>SUM(H100,K100,N100,Q100,T100,W100,Z100,AC100,AF100,AI100,AL100,AO100)</f>
        <v>22.6</v>
      </c>
      <c r="F100" s="121">
        <f>SUM(I100,L100,O100,R100,U100,X100,AA100,AD100,AG100,AJ100,AM100,AP100)</f>
        <v>0</v>
      </c>
      <c r="G100" s="140"/>
      <c r="H100" s="118">
        <v>0</v>
      </c>
      <c r="I100" s="118">
        <v>0</v>
      </c>
      <c r="J100" s="118"/>
      <c r="K100" s="118">
        <v>0</v>
      </c>
      <c r="L100" s="118">
        <v>0</v>
      </c>
      <c r="M100" s="118"/>
      <c r="N100" s="118">
        <f>N99</f>
        <v>0</v>
      </c>
      <c r="O100" s="118">
        <f>O99</f>
        <v>0</v>
      </c>
      <c r="P100" s="127"/>
      <c r="Q100" s="118">
        <f>Q99</f>
        <v>0</v>
      </c>
      <c r="R100" s="118"/>
      <c r="S100" s="125"/>
      <c r="T100" s="118">
        <v>0</v>
      </c>
      <c r="U100" s="118"/>
      <c r="V100" s="118"/>
      <c r="W100" s="118">
        <f>W99</f>
        <v>22.6</v>
      </c>
      <c r="X100" s="118"/>
      <c r="Y100" s="127"/>
      <c r="Z100" s="118">
        <v>0</v>
      </c>
      <c r="AA100" s="118"/>
      <c r="AB100" s="118"/>
      <c r="AC100" s="118">
        <v>0</v>
      </c>
      <c r="AD100" s="118"/>
      <c r="AE100" s="118"/>
      <c r="AF100" s="118">
        <v>0</v>
      </c>
      <c r="AG100" s="65"/>
      <c r="AH100" s="118"/>
      <c r="AI100" s="118">
        <v>0</v>
      </c>
      <c r="AJ100" s="118"/>
      <c r="AK100" s="118"/>
      <c r="AL100" s="118">
        <v>0</v>
      </c>
      <c r="AM100" s="118"/>
      <c r="AN100" s="118"/>
      <c r="AO100" s="118">
        <v>0</v>
      </c>
      <c r="AP100" s="118"/>
      <c r="AQ100" s="118"/>
      <c r="AR100" s="117"/>
      <c r="AS100" s="119"/>
      <c r="AT100" s="119"/>
      <c r="AU100" s="119"/>
      <c r="AV100" s="119"/>
      <c r="AW100" s="119"/>
      <c r="AX100" s="119"/>
      <c r="AY100" s="119"/>
      <c r="AZ100" s="119"/>
      <c r="BA100" s="119"/>
      <c r="BB100" s="119"/>
      <c r="BC100" s="119"/>
      <c r="BD100" s="119"/>
      <c r="BE100" s="119"/>
      <c r="BF100" s="119"/>
      <c r="BG100" s="119"/>
      <c r="BH100" s="119"/>
      <c r="BI100" s="119"/>
      <c r="BJ100" s="119"/>
      <c r="BK100" s="119"/>
      <c r="BL100" s="119"/>
      <c r="BM100" s="119"/>
      <c r="BN100" s="119"/>
      <c r="BO100" s="119"/>
      <c r="BP100" s="119"/>
      <c r="BQ100" s="119"/>
      <c r="BR100" s="119"/>
      <c r="BS100" s="119"/>
      <c r="BT100" s="119"/>
      <c r="BU100" s="119"/>
      <c r="BV100" s="119"/>
      <c r="BW100" s="119"/>
      <c r="BX100" s="119"/>
      <c r="BY100" s="119"/>
      <c r="BZ100" s="119"/>
      <c r="CA100" s="119"/>
      <c r="CB100" s="119"/>
      <c r="CC100" s="119"/>
      <c r="CD100" s="119"/>
      <c r="CE100" s="119"/>
      <c r="CF100" s="119"/>
      <c r="CG100" s="119"/>
      <c r="CH100" s="119"/>
      <c r="CI100" s="119"/>
      <c r="CJ100" s="119"/>
      <c r="CK100" s="119"/>
      <c r="CL100" s="119"/>
      <c r="CM100" s="119"/>
      <c r="CN100" s="119"/>
      <c r="CO100" s="119"/>
      <c r="CP100" s="119"/>
      <c r="CQ100" s="119"/>
      <c r="CR100" s="119"/>
      <c r="CS100" s="119"/>
      <c r="CT100" s="119"/>
      <c r="CU100" s="119"/>
      <c r="CV100" s="119"/>
      <c r="CW100" s="119"/>
      <c r="CX100" s="119"/>
      <c r="CY100" s="119"/>
      <c r="CZ100" s="119"/>
      <c r="DA100" s="119"/>
      <c r="DB100" s="119"/>
      <c r="DC100" s="119"/>
      <c r="DD100" s="119"/>
    </row>
    <row r="101" spans="1:108" ht="63">
      <c r="A101" s="321"/>
      <c r="B101" s="321"/>
      <c r="C101" s="321"/>
      <c r="D101" s="33" t="s">
        <v>28</v>
      </c>
      <c r="E101" s="63"/>
      <c r="F101" s="63"/>
      <c r="G101" s="141"/>
      <c r="H101" s="36"/>
      <c r="I101" s="36"/>
      <c r="J101" s="36"/>
      <c r="K101" s="36"/>
      <c r="L101" s="36"/>
      <c r="M101" s="36"/>
      <c r="N101" s="36"/>
      <c r="O101" s="36"/>
      <c r="P101" s="129"/>
      <c r="Q101" s="36"/>
      <c r="R101" s="148"/>
      <c r="S101" s="148"/>
      <c r="T101" s="36"/>
      <c r="U101" s="36"/>
      <c r="V101" s="36"/>
      <c r="W101" s="36"/>
      <c r="X101" s="36"/>
      <c r="Y101" s="129"/>
      <c r="Z101" s="162"/>
      <c r="AA101" s="162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55"/>
    </row>
    <row r="102" spans="1:108" s="115" customFormat="1" ht="20.399999999999999">
      <c r="A102" s="321" t="s">
        <v>49</v>
      </c>
      <c r="B102" s="321"/>
      <c r="C102" s="321"/>
      <c r="D102" s="112" t="s">
        <v>24</v>
      </c>
      <c r="E102" s="121">
        <f t="shared" ref="E102:F103" si="82">SUM(H102,K102,N102,Q102,T102,W102,Z102,AC102,AF102,AI102,AL102,AO102)</f>
        <v>75</v>
      </c>
      <c r="F102" s="121">
        <f t="shared" si="82"/>
        <v>0</v>
      </c>
      <c r="G102" s="126">
        <f>F102*100/E102</f>
        <v>0</v>
      </c>
      <c r="H102" s="121">
        <f>SUM(H25,H28,H31)</f>
        <v>0</v>
      </c>
      <c r="I102" s="121">
        <f>SUM(I25,I28,I31)</f>
        <v>0</v>
      </c>
      <c r="J102" s="121"/>
      <c r="K102" s="121">
        <f>SUM(K25,K28,K31)</f>
        <v>0</v>
      </c>
      <c r="L102" s="121">
        <f>SUM(L25,L28,L31)</f>
        <v>0</v>
      </c>
      <c r="M102" s="121"/>
      <c r="N102" s="121">
        <f>SUM(N25,N28,N31)</f>
        <v>0</v>
      </c>
      <c r="O102" s="121">
        <f>SUM(O25,O28,O31)</f>
        <v>0</v>
      </c>
      <c r="P102" s="126"/>
      <c r="Q102" s="121">
        <f t="shared" ref="Q102:T102" si="83">SUM(Q25,Q28,Q31)</f>
        <v>10</v>
      </c>
      <c r="R102" s="121"/>
      <c r="S102" s="121"/>
      <c r="T102" s="121">
        <f t="shared" si="83"/>
        <v>20</v>
      </c>
      <c r="U102" s="121"/>
      <c r="V102" s="121"/>
      <c r="W102" s="121">
        <f>SUM(W25,W28,W31)</f>
        <v>15</v>
      </c>
      <c r="X102" s="121"/>
      <c r="Y102" s="126"/>
      <c r="Z102" s="121">
        <f>SUM(Z25,Z28,Z31)</f>
        <v>0</v>
      </c>
      <c r="AA102" s="121"/>
      <c r="AB102" s="121"/>
      <c r="AC102" s="121">
        <f>SUM(AC25,AC28,AC31)</f>
        <v>0</v>
      </c>
      <c r="AD102" s="121"/>
      <c r="AE102" s="121"/>
      <c r="AF102" s="121">
        <f>SUM(AF25,AF28,AF31)</f>
        <v>10</v>
      </c>
      <c r="AG102" s="63"/>
      <c r="AH102" s="126"/>
      <c r="AI102" s="121">
        <f>SUM(AI25,AI28,AI31)</f>
        <v>10</v>
      </c>
      <c r="AJ102" s="121"/>
      <c r="AK102" s="121"/>
      <c r="AL102" s="121">
        <f>SUM(AL25,AL28,AL31)</f>
        <v>10</v>
      </c>
      <c r="AM102" s="138"/>
      <c r="AN102" s="121"/>
      <c r="AO102" s="121">
        <f>SUM(AO25,AO28,AO31)</f>
        <v>0</v>
      </c>
      <c r="AP102" s="122"/>
      <c r="AQ102" s="122"/>
      <c r="AR102" s="113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  <c r="BC102" s="114"/>
      <c r="BD102" s="114"/>
      <c r="BE102" s="114"/>
      <c r="BF102" s="114"/>
      <c r="BG102" s="114"/>
      <c r="BH102" s="114"/>
      <c r="BI102" s="114"/>
      <c r="BJ102" s="114"/>
      <c r="BK102" s="114"/>
      <c r="BL102" s="114"/>
      <c r="BM102" s="114"/>
      <c r="BN102" s="114"/>
      <c r="BO102" s="114"/>
      <c r="BP102" s="114"/>
      <c r="BQ102" s="114"/>
      <c r="BR102" s="114"/>
      <c r="BS102" s="114"/>
      <c r="BT102" s="114"/>
      <c r="BU102" s="114"/>
      <c r="BV102" s="114"/>
      <c r="BW102" s="114"/>
      <c r="BX102" s="114"/>
      <c r="BY102" s="114"/>
      <c r="BZ102" s="114"/>
      <c r="CA102" s="114"/>
      <c r="CB102" s="114"/>
      <c r="CC102" s="114"/>
      <c r="CD102" s="114"/>
      <c r="CE102" s="114"/>
      <c r="CF102" s="114"/>
      <c r="CG102" s="114"/>
      <c r="CH102" s="114"/>
      <c r="CI102" s="114"/>
      <c r="CJ102" s="114"/>
      <c r="CK102" s="114"/>
      <c r="CL102" s="114"/>
      <c r="CM102" s="114"/>
      <c r="CN102" s="114"/>
      <c r="CO102" s="114"/>
      <c r="CP102" s="114"/>
      <c r="CQ102" s="114"/>
      <c r="CR102" s="114"/>
      <c r="CS102" s="114"/>
      <c r="CT102" s="114"/>
      <c r="CU102" s="114"/>
      <c r="CV102" s="114"/>
      <c r="CW102" s="114"/>
      <c r="CX102" s="114"/>
      <c r="CY102" s="114"/>
      <c r="CZ102" s="114"/>
      <c r="DA102" s="114"/>
      <c r="DB102" s="114"/>
      <c r="DC102" s="114"/>
      <c r="DD102" s="114"/>
    </row>
    <row r="103" spans="1:108" s="120" customFormat="1">
      <c r="A103" s="321"/>
      <c r="B103" s="321"/>
      <c r="C103" s="321"/>
      <c r="D103" s="116" t="s">
        <v>27</v>
      </c>
      <c r="E103" s="121">
        <f t="shared" si="82"/>
        <v>75</v>
      </c>
      <c r="F103" s="121">
        <f t="shared" si="82"/>
        <v>0</v>
      </c>
      <c r="G103" s="126">
        <f>F103*100/E103</f>
        <v>0</v>
      </c>
      <c r="H103" s="124">
        <f t="shared" ref="H103:N103" si="84">H102</f>
        <v>0</v>
      </c>
      <c r="I103" s="124">
        <f t="shared" ref="I103" si="85">I102</f>
        <v>0</v>
      </c>
      <c r="J103" s="124"/>
      <c r="K103" s="124">
        <f t="shared" si="84"/>
        <v>0</v>
      </c>
      <c r="L103" s="124">
        <f t="shared" ref="L103" si="86">L102</f>
        <v>0</v>
      </c>
      <c r="M103" s="124"/>
      <c r="N103" s="124">
        <f t="shared" si="84"/>
        <v>0</v>
      </c>
      <c r="O103" s="124">
        <f t="shared" ref="O103" si="87">O102</f>
        <v>0</v>
      </c>
      <c r="P103" s="127"/>
      <c r="Q103" s="118">
        <f>Q102</f>
        <v>10</v>
      </c>
      <c r="R103" s="118"/>
      <c r="S103" s="125"/>
      <c r="T103" s="118">
        <f>T102</f>
        <v>20</v>
      </c>
      <c r="U103" s="118"/>
      <c r="V103" s="118"/>
      <c r="W103" s="118">
        <f t="shared" ref="W103:AO103" si="88">W102</f>
        <v>15</v>
      </c>
      <c r="X103" s="118"/>
      <c r="Y103" s="127"/>
      <c r="Z103" s="118">
        <f t="shared" si="88"/>
        <v>0</v>
      </c>
      <c r="AA103" s="118"/>
      <c r="AB103" s="118"/>
      <c r="AC103" s="118">
        <f t="shared" si="88"/>
        <v>0</v>
      </c>
      <c r="AD103" s="118"/>
      <c r="AE103" s="118"/>
      <c r="AF103" s="118">
        <f>AF102</f>
        <v>10</v>
      </c>
      <c r="AG103" s="65"/>
      <c r="AH103" s="127"/>
      <c r="AI103" s="118">
        <f t="shared" si="88"/>
        <v>10</v>
      </c>
      <c r="AJ103" s="118"/>
      <c r="AK103" s="118"/>
      <c r="AL103" s="118">
        <f t="shared" si="88"/>
        <v>10</v>
      </c>
      <c r="AM103" s="199"/>
      <c r="AN103" s="118"/>
      <c r="AO103" s="118">
        <f t="shared" si="88"/>
        <v>0</v>
      </c>
      <c r="AP103" s="118"/>
      <c r="AQ103" s="118"/>
      <c r="AR103" s="117"/>
      <c r="AS103" s="119"/>
      <c r="AT103" s="119"/>
      <c r="AU103" s="119"/>
      <c r="AV103" s="119"/>
      <c r="AW103" s="119"/>
      <c r="AX103" s="119"/>
      <c r="AY103" s="119"/>
      <c r="AZ103" s="119"/>
      <c r="BA103" s="119"/>
      <c r="BB103" s="119"/>
      <c r="BC103" s="119"/>
      <c r="BD103" s="119"/>
      <c r="BE103" s="119"/>
      <c r="BF103" s="119"/>
      <c r="BG103" s="119"/>
      <c r="BH103" s="119"/>
      <c r="BI103" s="119"/>
      <c r="BJ103" s="119"/>
      <c r="BK103" s="119"/>
      <c r="BL103" s="119"/>
      <c r="BM103" s="119"/>
      <c r="BN103" s="119"/>
      <c r="BO103" s="119"/>
      <c r="BP103" s="119"/>
      <c r="BQ103" s="119"/>
      <c r="BR103" s="119"/>
      <c r="BS103" s="119"/>
      <c r="BT103" s="119"/>
      <c r="BU103" s="119"/>
      <c r="BV103" s="119"/>
      <c r="BW103" s="119"/>
      <c r="BX103" s="119"/>
      <c r="BY103" s="119"/>
      <c r="BZ103" s="119"/>
      <c r="CA103" s="119"/>
      <c r="CB103" s="119"/>
      <c r="CC103" s="119"/>
      <c r="CD103" s="119"/>
      <c r="CE103" s="119"/>
      <c r="CF103" s="119"/>
      <c r="CG103" s="119"/>
      <c r="CH103" s="119"/>
      <c r="CI103" s="119"/>
      <c r="CJ103" s="119"/>
      <c r="CK103" s="119"/>
      <c r="CL103" s="119"/>
      <c r="CM103" s="119"/>
      <c r="CN103" s="119"/>
      <c r="CO103" s="119"/>
      <c r="CP103" s="119"/>
      <c r="CQ103" s="119"/>
      <c r="CR103" s="119"/>
      <c r="CS103" s="119"/>
      <c r="CT103" s="119"/>
      <c r="CU103" s="119"/>
      <c r="CV103" s="119"/>
      <c r="CW103" s="119"/>
      <c r="CX103" s="119"/>
      <c r="CY103" s="119"/>
      <c r="CZ103" s="119"/>
      <c r="DA103" s="119"/>
      <c r="DB103" s="119"/>
      <c r="DC103" s="119"/>
      <c r="DD103" s="119"/>
    </row>
    <row r="104" spans="1:108" ht="63">
      <c r="A104" s="321"/>
      <c r="B104" s="321"/>
      <c r="C104" s="321"/>
      <c r="D104" s="33" t="s">
        <v>28</v>
      </c>
      <c r="E104" s="63"/>
      <c r="F104" s="63"/>
      <c r="G104" s="73"/>
      <c r="H104" s="36"/>
      <c r="I104" s="36"/>
      <c r="J104" s="36"/>
      <c r="K104" s="36"/>
      <c r="L104" s="36"/>
      <c r="M104" s="36"/>
      <c r="N104" s="36"/>
      <c r="O104" s="36"/>
      <c r="P104" s="129"/>
      <c r="Q104" s="36"/>
      <c r="R104" s="148"/>
      <c r="S104" s="148"/>
      <c r="T104" s="36"/>
      <c r="U104" s="36"/>
      <c r="V104" s="36"/>
      <c r="W104" s="36"/>
      <c r="X104" s="36"/>
      <c r="Y104" s="36"/>
      <c r="Z104" s="162"/>
      <c r="AA104" s="162"/>
      <c r="AB104" s="36"/>
      <c r="AC104" s="36"/>
      <c r="AD104" s="36"/>
      <c r="AE104" s="36"/>
      <c r="AF104" s="36"/>
      <c r="AG104" s="36"/>
      <c r="AH104" s="129"/>
      <c r="AI104" s="36"/>
      <c r="AJ104" s="36"/>
      <c r="AK104" s="36"/>
      <c r="AL104" s="36"/>
      <c r="AM104" s="36"/>
      <c r="AN104" s="36"/>
      <c r="AO104" s="36"/>
      <c r="AP104" s="36"/>
      <c r="AQ104" s="36"/>
      <c r="AR104" s="55"/>
    </row>
    <row r="105" spans="1:108" s="115" customFormat="1" ht="20.399999999999999">
      <c r="A105" s="321" t="s">
        <v>50</v>
      </c>
      <c r="B105" s="321"/>
      <c r="C105" s="321"/>
      <c r="D105" s="112" t="s">
        <v>24</v>
      </c>
      <c r="E105" s="121">
        <f>H105+K105+N105+Q105+T105+W105+Z105+AC105+AF105+AI105+AL105+AO105</f>
        <v>2416.953</v>
      </c>
      <c r="F105" s="121">
        <f>I105+L105+O105+R105+U105+X105+AA105+AD105+AG105+AJ105+AM105+AP105</f>
        <v>0</v>
      </c>
      <c r="G105" s="121"/>
      <c r="H105" s="121">
        <f>SUM(H89)</f>
        <v>0</v>
      </c>
      <c r="I105" s="121">
        <f>SUM(I89)</f>
        <v>0</v>
      </c>
      <c r="J105" s="121"/>
      <c r="K105" s="121">
        <f t="shared" ref="K105:AO105" si="89">SUM(K89)</f>
        <v>0</v>
      </c>
      <c r="L105" s="121">
        <f t="shared" ref="L105" si="90">SUM(L89)</f>
        <v>0</v>
      </c>
      <c r="M105" s="121"/>
      <c r="N105" s="121">
        <f t="shared" si="89"/>
        <v>0</v>
      </c>
      <c r="O105" s="121">
        <f t="shared" ref="O105" si="91">SUM(O89)</f>
        <v>0</v>
      </c>
      <c r="P105" s="126"/>
      <c r="Q105" s="121">
        <f t="shared" si="89"/>
        <v>0</v>
      </c>
      <c r="R105" s="121"/>
      <c r="S105" s="121"/>
      <c r="T105" s="121">
        <f t="shared" si="89"/>
        <v>0</v>
      </c>
      <c r="U105" s="121"/>
      <c r="V105" s="121"/>
      <c r="W105" s="121">
        <f t="shared" si="89"/>
        <v>0</v>
      </c>
      <c r="X105" s="121"/>
      <c r="Y105" s="121"/>
      <c r="Z105" s="121">
        <f t="shared" si="89"/>
        <v>0</v>
      </c>
      <c r="AA105" s="121"/>
      <c r="AB105" s="121"/>
      <c r="AC105" s="121">
        <f t="shared" si="89"/>
        <v>0</v>
      </c>
      <c r="AD105" s="121"/>
      <c r="AE105" s="121"/>
      <c r="AF105" s="121">
        <f t="shared" si="89"/>
        <v>0</v>
      </c>
      <c r="AG105" s="121"/>
      <c r="AH105" s="121"/>
      <c r="AI105" s="121">
        <f t="shared" si="89"/>
        <v>0</v>
      </c>
      <c r="AJ105" s="121"/>
      <c r="AK105" s="121"/>
      <c r="AL105" s="121">
        <f t="shared" si="89"/>
        <v>2416.953</v>
      </c>
      <c r="AM105" s="121"/>
      <c r="AN105" s="121"/>
      <c r="AO105" s="121">
        <f t="shared" si="89"/>
        <v>0</v>
      </c>
      <c r="AP105" s="138"/>
      <c r="AQ105" s="214"/>
      <c r="AR105" s="113"/>
      <c r="AS105" s="114"/>
      <c r="AT105" s="114"/>
      <c r="AU105" s="114"/>
      <c r="AV105" s="114"/>
      <c r="AW105" s="114"/>
      <c r="AX105" s="114"/>
      <c r="AY105" s="114"/>
      <c r="AZ105" s="114"/>
      <c r="BA105" s="114"/>
      <c r="BB105" s="114"/>
      <c r="BC105" s="114"/>
      <c r="BD105" s="114"/>
      <c r="BE105" s="114"/>
      <c r="BF105" s="114"/>
      <c r="BG105" s="114"/>
      <c r="BH105" s="114"/>
      <c r="BI105" s="114"/>
      <c r="BJ105" s="114"/>
      <c r="BK105" s="114"/>
      <c r="BL105" s="114"/>
      <c r="BM105" s="114"/>
      <c r="BN105" s="114"/>
      <c r="BO105" s="114"/>
      <c r="BP105" s="114"/>
      <c r="BQ105" s="114"/>
      <c r="BR105" s="114"/>
      <c r="BS105" s="114"/>
      <c r="BT105" s="114"/>
      <c r="BU105" s="114"/>
      <c r="BV105" s="114"/>
      <c r="BW105" s="114"/>
      <c r="BX105" s="114"/>
      <c r="BY105" s="114"/>
      <c r="BZ105" s="114"/>
      <c r="CA105" s="114"/>
      <c r="CB105" s="114"/>
      <c r="CC105" s="114"/>
      <c r="CD105" s="114"/>
      <c r="CE105" s="114"/>
      <c r="CF105" s="114"/>
      <c r="CG105" s="114"/>
      <c r="CH105" s="114"/>
      <c r="CI105" s="114"/>
      <c r="CJ105" s="114"/>
      <c r="CK105" s="114"/>
      <c r="CL105" s="114"/>
      <c r="CM105" s="114"/>
      <c r="CN105" s="114"/>
      <c r="CO105" s="114"/>
      <c r="CP105" s="114"/>
      <c r="CQ105" s="114"/>
      <c r="CR105" s="114"/>
      <c r="CS105" s="114"/>
      <c r="CT105" s="114"/>
      <c r="CU105" s="114"/>
      <c r="CV105" s="114"/>
      <c r="CW105" s="114"/>
      <c r="CX105" s="114"/>
      <c r="CY105" s="114"/>
      <c r="CZ105" s="114"/>
      <c r="DA105" s="114"/>
      <c r="DB105" s="114"/>
      <c r="DC105" s="114"/>
      <c r="DD105" s="114"/>
    </row>
    <row r="106" spans="1:108" s="120" customFormat="1">
      <c r="A106" s="321"/>
      <c r="B106" s="321"/>
      <c r="C106" s="321"/>
      <c r="D106" s="116" t="s">
        <v>27</v>
      </c>
      <c r="E106" s="121">
        <f>E105</f>
        <v>2416.953</v>
      </c>
      <c r="F106" s="121">
        <f>F105</f>
        <v>0</v>
      </c>
      <c r="G106" s="121"/>
      <c r="H106" s="121">
        <f>SUM(H90)</f>
        <v>0</v>
      </c>
      <c r="I106" s="121">
        <f>SUM(I90)</f>
        <v>0</v>
      </c>
      <c r="J106" s="121"/>
      <c r="K106" s="121">
        <f t="shared" ref="K106:AO106" si="92">SUM(K90)</f>
        <v>0</v>
      </c>
      <c r="L106" s="121">
        <f t="shared" ref="L106" si="93">SUM(L90)</f>
        <v>0</v>
      </c>
      <c r="M106" s="121"/>
      <c r="N106" s="121">
        <f t="shared" si="92"/>
        <v>0</v>
      </c>
      <c r="O106" s="121">
        <f t="shared" ref="O106" si="94">SUM(O90)</f>
        <v>0</v>
      </c>
      <c r="P106" s="126"/>
      <c r="Q106" s="121">
        <f t="shared" si="92"/>
        <v>0</v>
      </c>
      <c r="R106" s="121"/>
      <c r="S106" s="121"/>
      <c r="T106" s="121">
        <f t="shared" si="92"/>
        <v>0</v>
      </c>
      <c r="U106" s="121"/>
      <c r="V106" s="121"/>
      <c r="W106" s="121">
        <f t="shared" si="92"/>
        <v>0</v>
      </c>
      <c r="X106" s="121"/>
      <c r="Y106" s="121"/>
      <c r="Z106" s="121">
        <f t="shared" si="92"/>
        <v>0</v>
      </c>
      <c r="AA106" s="121"/>
      <c r="AB106" s="121"/>
      <c r="AC106" s="121">
        <f t="shared" si="92"/>
        <v>0</v>
      </c>
      <c r="AD106" s="121"/>
      <c r="AE106" s="121"/>
      <c r="AF106" s="121">
        <f t="shared" si="92"/>
        <v>0</v>
      </c>
      <c r="AG106" s="121"/>
      <c r="AH106" s="121"/>
      <c r="AI106" s="121">
        <f t="shared" si="92"/>
        <v>0</v>
      </c>
      <c r="AJ106" s="121"/>
      <c r="AK106" s="121"/>
      <c r="AL106" s="121">
        <f t="shared" si="92"/>
        <v>2416.953</v>
      </c>
      <c r="AM106" s="121"/>
      <c r="AN106" s="121"/>
      <c r="AO106" s="121">
        <f t="shared" si="92"/>
        <v>0</v>
      </c>
      <c r="AP106" s="138"/>
      <c r="AQ106" s="214"/>
      <c r="AR106" s="117"/>
      <c r="AS106" s="119"/>
      <c r="AT106" s="119"/>
      <c r="AU106" s="119"/>
      <c r="AV106" s="119"/>
      <c r="AW106" s="119"/>
      <c r="AX106" s="119"/>
      <c r="AY106" s="119"/>
      <c r="AZ106" s="119"/>
      <c r="BA106" s="119"/>
      <c r="BB106" s="119"/>
      <c r="BC106" s="119"/>
      <c r="BD106" s="119"/>
      <c r="BE106" s="119"/>
      <c r="BF106" s="119"/>
      <c r="BG106" s="119"/>
      <c r="BH106" s="119"/>
      <c r="BI106" s="119"/>
      <c r="BJ106" s="119"/>
      <c r="BK106" s="119"/>
      <c r="BL106" s="119"/>
      <c r="BM106" s="119"/>
      <c r="BN106" s="119"/>
      <c r="BO106" s="119"/>
      <c r="BP106" s="119"/>
      <c r="BQ106" s="119"/>
      <c r="BR106" s="119"/>
      <c r="BS106" s="119"/>
      <c r="BT106" s="119"/>
      <c r="BU106" s="119"/>
      <c r="BV106" s="119"/>
      <c r="BW106" s="119"/>
      <c r="BX106" s="119"/>
      <c r="BY106" s="119"/>
      <c r="BZ106" s="119"/>
      <c r="CA106" s="119"/>
      <c r="CB106" s="119"/>
      <c r="CC106" s="119"/>
      <c r="CD106" s="119"/>
      <c r="CE106" s="119"/>
      <c r="CF106" s="119"/>
      <c r="CG106" s="119"/>
      <c r="CH106" s="119"/>
      <c r="CI106" s="119"/>
      <c r="CJ106" s="119"/>
      <c r="CK106" s="119"/>
      <c r="CL106" s="119"/>
      <c r="CM106" s="119"/>
      <c r="CN106" s="119"/>
      <c r="CO106" s="119"/>
      <c r="CP106" s="119"/>
      <c r="CQ106" s="119"/>
      <c r="CR106" s="119"/>
      <c r="CS106" s="119"/>
      <c r="CT106" s="119"/>
      <c r="CU106" s="119"/>
      <c r="CV106" s="119"/>
      <c r="CW106" s="119"/>
      <c r="CX106" s="119"/>
      <c r="CY106" s="119"/>
      <c r="CZ106" s="119"/>
      <c r="DA106" s="119"/>
      <c r="DB106" s="119"/>
      <c r="DC106" s="119"/>
      <c r="DD106" s="119"/>
    </row>
    <row r="107" spans="1:108" ht="63">
      <c r="A107" s="321"/>
      <c r="B107" s="321"/>
      <c r="C107" s="321"/>
      <c r="D107" s="33" t="s">
        <v>28</v>
      </c>
      <c r="E107" s="64"/>
      <c r="F107" s="64"/>
      <c r="G107" s="64"/>
      <c r="H107" s="36"/>
      <c r="I107" s="36"/>
      <c r="J107" s="36"/>
      <c r="K107" s="36"/>
      <c r="L107" s="36"/>
      <c r="M107" s="36"/>
      <c r="N107" s="34"/>
      <c r="O107" s="36"/>
      <c r="P107" s="129"/>
      <c r="Q107" s="36"/>
      <c r="R107" s="148"/>
      <c r="S107" s="148"/>
      <c r="T107" s="36"/>
      <c r="U107" s="36"/>
      <c r="V107" s="36"/>
      <c r="W107" s="36"/>
      <c r="X107" s="36"/>
      <c r="Y107" s="36"/>
      <c r="Z107" s="162"/>
      <c r="AA107" s="162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55"/>
    </row>
    <row r="108" spans="1:108">
      <c r="A108" s="168"/>
      <c r="B108" s="349"/>
      <c r="C108" s="349"/>
      <c r="D108" s="168"/>
      <c r="E108" s="172"/>
      <c r="F108" s="172"/>
      <c r="G108" s="172"/>
      <c r="H108" s="167"/>
      <c r="I108" s="167"/>
      <c r="J108" s="167"/>
      <c r="K108" s="167"/>
      <c r="L108" s="167"/>
      <c r="M108" s="167"/>
      <c r="N108" s="167"/>
      <c r="O108" s="167"/>
      <c r="P108" s="293"/>
      <c r="Q108" s="167"/>
      <c r="R108" s="173"/>
      <c r="S108" s="173"/>
      <c r="T108" s="167"/>
      <c r="U108" s="167"/>
      <c r="V108" s="31"/>
      <c r="W108" s="31"/>
      <c r="X108" s="31"/>
      <c r="Y108" s="31"/>
      <c r="Z108" s="167"/>
      <c r="AA108" s="167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27"/>
    </row>
    <row r="109" spans="1:108">
      <c r="A109" s="170"/>
      <c r="B109" s="169"/>
      <c r="C109" s="169"/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  <c r="N109" s="169"/>
      <c r="O109" s="169"/>
      <c r="P109" s="294"/>
      <c r="Q109" s="169"/>
      <c r="R109" s="174"/>
      <c r="S109" s="174"/>
      <c r="T109" s="169"/>
      <c r="U109" s="169"/>
      <c r="V109" s="28"/>
      <c r="W109" s="28"/>
      <c r="X109" s="28"/>
      <c r="Y109" s="28"/>
      <c r="Z109" s="169"/>
      <c r="AA109" s="169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</row>
    <row r="110" spans="1:108">
      <c r="A110" s="175" t="s">
        <v>119</v>
      </c>
      <c r="B110" s="169"/>
      <c r="C110" s="169"/>
      <c r="D110" s="170"/>
      <c r="E110" s="176"/>
      <c r="F110" s="177"/>
      <c r="G110" s="177"/>
      <c r="H110" s="170"/>
      <c r="I110" s="178"/>
      <c r="J110" s="178"/>
      <c r="K110" s="178"/>
      <c r="L110" s="178"/>
      <c r="M110" s="178"/>
      <c r="N110" s="178"/>
      <c r="O110" s="178"/>
      <c r="P110" s="295"/>
      <c r="Q110" s="178"/>
      <c r="R110" s="179"/>
      <c r="S110" s="179"/>
      <c r="T110" s="170"/>
      <c r="U110" s="180" t="s">
        <v>120</v>
      </c>
      <c r="Z110" s="348"/>
      <c r="AA110" s="348"/>
      <c r="AB110" s="348"/>
      <c r="AC110" s="348"/>
      <c r="AG110" s="130"/>
      <c r="AH110" s="130"/>
      <c r="AI110" s="27"/>
    </row>
    <row r="111" spans="1:108">
      <c r="A111" s="175"/>
      <c r="B111" s="169"/>
      <c r="C111" s="169"/>
      <c r="D111" s="170"/>
      <c r="E111" s="176"/>
      <c r="F111" s="176"/>
      <c r="G111" s="176"/>
      <c r="H111" s="170"/>
      <c r="I111" s="170"/>
      <c r="J111" s="170"/>
      <c r="K111" s="170"/>
      <c r="L111" s="170"/>
      <c r="M111" s="170"/>
      <c r="N111" s="170"/>
      <c r="O111" s="170"/>
      <c r="P111" s="296"/>
      <c r="Q111" s="170"/>
      <c r="R111" s="181"/>
      <c r="S111" s="181"/>
      <c r="T111" s="170"/>
      <c r="U111" s="170"/>
      <c r="AG111" s="130"/>
      <c r="AH111" s="130"/>
      <c r="AI111" s="27"/>
    </row>
    <row r="112" spans="1:108">
      <c r="A112" s="175"/>
      <c r="B112" s="169"/>
      <c r="C112" s="169"/>
      <c r="D112" s="170"/>
      <c r="E112" s="176"/>
      <c r="F112" s="176"/>
      <c r="G112" s="176"/>
      <c r="H112" s="170"/>
      <c r="I112" s="170"/>
      <c r="J112" s="170"/>
      <c r="K112" s="170"/>
      <c r="L112" s="170"/>
      <c r="M112" s="170"/>
      <c r="N112" s="170"/>
      <c r="O112" s="170"/>
      <c r="P112" s="296"/>
      <c r="Q112" s="170"/>
      <c r="R112" s="181"/>
      <c r="S112" s="181"/>
      <c r="T112" s="170"/>
      <c r="U112" s="170"/>
      <c r="Z112" s="348"/>
      <c r="AA112" s="348"/>
      <c r="AB112" s="348"/>
      <c r="AC112" s="348"/>
      <c r="AG112" s="130"/>
      <c r="AH112" s="130"/>
      <c r="AI112" s="27"/>
    </row>
    <row r="113" spans="1:35">
      <c r="A113" s="175" t="s">
        <v>48</v>
      </c>
      <c r="B113" s="169"/>
      <c r="C113" s="169"/>
      <c r="D113" s="170"/>
      <c r="E113" s="176"/>
      <c r="F113" s="176"/>
      <c r="G113" s="176"/>
      <c r="H113" s="170"/>
      <c r="I113" s="170"/>
      <c r="J113" s="170"/>
      <c r="K113" s="170"/>
      <c r="L113" s="170"/>
      <c r="M113" s="170"/>
      <c r="N113" s="170"/>
      <c r="O113" s="170"/>
      <c r="P113" s="296"/>
      <c r="Q113" s="170"/>
      <c r="R113" s="181"/>
      <c r="S113" s="181"/>
      <c r="T113" s="170"/>
      <c r="U113" s="170"/>
      <c r="AG113" s="130"/>
      <c r="AH113" s="130"/>
      <c r="AI113" s="27"/>
    </row>
    <row r="114" spans="1:35">
      <c r="A114" s="175" t="s">
        <v>125</v>
      </c>
      <c r="B114" s="169"/>
      <c r="C114" s="169"/>
      <c r="D114" s="170"/>
      <c r="E114" s="176"/>
      <c r="F114" s="176"/>
      <c r="G114" s="176"/>
      <c r="H114" s="170"/>
      <c r="I114" s="170"/>
      <c r="J114" s="170"/>
      <c r="K114" s="170"/>
      <c r="L114" s="170"/>
      <c r="M114" s="170"/>
      <c r="N114" s="170"/>
      <c r="O114" s="170"/>
      <c r="P114" s="296"/>
      <c r="Q114" s="170"/>
      <c r="R114" s="181"/>
      <c r="S114" s="181"/>
      <c r="T114" s="170"/>
      <c r="U114" s="180" t="s">
        <v>126</v>
      </c>
      <c r="AG114" s="130"/>
      <c r="AH114" s="130"/>
      <c r="AI114" s="27"/>
    </row>
    <row r="115" spans="1:35">
      <c r="A115" s="175" t="s">
        <v>78</v>
      </c>
      <c r="B115" s="169"/>
      <c r="C115" s="169"/>
      <c r="D115" s="170"/>
      <c r="E115" s="176"/>
      <c r="F115" s="176"/>
      <c r="G115" s="176"/>
      <c r="H115" s="170"/>
      <c r="I115" s="170"/>
      <c r="J115" s="170"/>
      <c r="K115" s="170"/>
      <c r="L115" s="170"/>
      <c r="M115" s="170"/>
      <c r="N115" s="170"/>
      <c r="O115" s="170"/>
      <c r="P115" s="296"/>
      <c r="Q115" s="170"/>
      <c r="R115" s="181"/>
      <c r="S115" s="181"/>
      <c r="T115" s="170"/>
      <c r="U115" s="170"/>
      <c r="AG115" s="130"/>
      <c r="AH115" s="130"/>
      <c r="AI115" s="27"/>
    </row>
    <row r="116" spans="1:35">
      <c r="A116" s="175"/>
      <c r="B116" s="169"/>
      <c r="C116" s="169"/>
      <c r="D116" s="170"/>
      <c r="E116" s="176"/>
      <c r="F116" s="177"/>
      <c r="G116" s="177"/>
      <c r="H116" s="170"/>
      <c r="I116" s="178"/>
      <c r="J116" s="178"/>
      <c r="K116" s="178"/>
      <c r="L116" s="178"/>
      <c r="M116" s="178"/>
      <c r="N116" s="178"/>
      <c r="O116" s="178"/>
      <c r="P116" s="295"/>
      <c r="Q116" s="178"/>
      <c r="R116" s="179"/>
      <c r="S116" s="179"/>
      <c r="T116" s="170"/>
      <c r="U116" s="170"/>
      <c r="AG116" s="130"/>
      <c r="AH116" s="130"/>
      <c r="AI116" s="27"/>
    </row>
    <row r="117" spans="1:35">
      <c r="A117" s="175" t="s">
        <v>31</v>
      </c>
      <c r="B117" s="169"/>
      <c r="C117" s="169"/>
      <c r="D117" s="170"/>
      <c r="E117" s="176"/>
      <c r="F117" s="176"/>
      <c r="G117" s="176"/>
      <c r="H117" s="170"/>
      <c r="I117" s="170"/>
      <c r="J117" s="170"/>
      <c r="K117" s="170"/>
      <c r="L117" s="170"/>
      <c r="M117" s="170"/>
      <c r="N117" s="170"/>
      <c r="O117" s="170"/>
      <c r="P117" s="296"/>
      <c r="Q117" s="170"/>
      <c r="R117" s="181"/>
      <c r="S117" s="181"/>
      <c r="T117" s="170"/>
      <c r="U117" s="170"/>
      <c r="AG117" s="130"/>
      <c r="AH117" s="130"/>
      <c r="AI117" s="27"/>
    </row>
    <row r="118" spans="1:35">
      <c r="A118" s="175" t="s">
        <v>30</v>
      </c>
      <c r="B118" s="169"/>
      <c r="C118" s="169"/>
      <c r="D118" s="170"/>
      <c r="E118" s="176"/>
      <c r="F118" s="176"/>
      <c r="G118" s="176"/>
      <c r="H118" s="170"/>
      <c r="I118" s="170"/>
      <c r="J118" s="170"/>
      <c r="K118" s="170"/>
      <c r="L118" s="170"/>
      <c r="M118" s="170"/>
      <c r="N118" s="170"/>
      <c r="O118" s="170"/>
      <c r="P118" s="296"/>
      <c r="Q118" s="170"/>
      <c r="R118" s="181"/>
      <c r="S118" s="181"/>
      <c r="T118" s="170"/>
      <c r="U118" s="170"/>
      <c r="AG118" s="130"/>
      <c r="AH118" s="130"/>
      <c r="AI118" s="27"/>
    </row>
    <row r="119" spans="1:35">
      <c r="A119" s="170"/>
      <c r="B119" s="169"/>
      <c r="C119" s="169"/>
      <c r="D119" s="170"/>
      <c r="E119" s="176"/>
      <c r="F119" s="176"/>
      <c r="G119" s="176"/>
      <c r="H119" s="170"/>
      <c r="I119" s="170"/>
      <c r="J119" s="170"/>
      <c r="K119" s="170"/>
      <c r="L119" s="170"/>
      <c r="M119" s="170"/>
      <c r="N119" s="170"/>
      <c r="O119" s="170"/>
      <c r="P119" s="296"/>
      <c r="Q119" s="170"/>
      <c r="R119" s="181"/>
      <c r="S119" s="181"/>
      <c r="T119" s="170"/>
      <c r="U119" s="170"/>
      <c r="AG119" s="130"/>
      <c r="AH119" s="130"/>
      <c r="AI119" s="27"/>
    </row>
    <row r="120" spans="1:35">
      <c r="A120" s="332"/>
      <c r="B120" s="332"/>
      <c r="C120" s="332"/>
      <c r="D120" s="332"/>
      <c r="E120" s="332"/>
      <c r="F120" s="332"/>
      <c r="G120" s="332"/>
      <c r="H120" s="332"/>
      <c r="I120" s="332"/>
      <c r="J120" s="332"/>
      <c r="K120" s="332"/>
      <c r="L120" s="332"/>
      <c r="M120" s="332"/>
      <c r="N120" s="332"/>
      <c r="O120" s="332"/>
      <c r="P120" s="332"/>
      <c r="Q120" s="332"/>
      <c r="R120" s="332"/>
      <c r="S120" s="332"/>
      <c r="T120" s="332"/>
      <c r="U120" s="332"/>
      <c r="AG120" s="130"/>
      <c r="AH120" s="130"/>
      <c r="AI120" s="27"/>
    </row>
    <row r="121" spans="1:35">
      <c r="A121" s="170"/>
      <c r="B121" s="169"/>
      <c r="C121" s="169"/>
      <c r="D121" s="170"/>
      <c r="E121" s="176"/>
      <c r="F121" s="176"/>
      <c r="G121" s="176"/>
      <c r="H121" s="170"/>
      <c r="I121" s="170"/>
      <c r="J121" s="170"/>
      <c r="K121" s="170"/>
      <c r="L121" s="170"/>
      <c r="M121" s="170"/>
      <c r="N121" s="170"/>
      <c r="O121" s="170"/>
      <c r="P121" s="296"/>
      <c r="Q121" s="170"/>
      <c r="R121" s="181"/>
      <c r="S121" s="181"/>
      <c r="T121" s="170"/>
      <c r="U121" s="170"/>
      <c r="AG121" s="130"/>
      <c r="AH121" s="130"/>
      <c r="AI121" s="27"/>
    </row>
    <row r="122" spans="1:35">
      <c r="A122" s="170"/>
      <c r="B122" s="169"/>
      <c r="C122" s="169"/>
      <c r="D122" s="170"/>
      <c r="E122" s="176"/>
      <c r="F122" s="176"/>
      <c r="G122" s="176"/>
      <c r="H122" s="170"/>
      <c r="I122" s="170"/>
      <c r="J122" s="170"/>
      <c r="K122" s="170"/>
      <c r="L122" s="170"/>
      <c r="M122" s="170"/>
      <c r="N122" s="170"/>
      <c r="O122" s="170"/>
      <c r="P122" s="296"/>
      <c r="Q122" s="170"/>
      <c r="R122" s="181"/>
      <c r="S122" s="181"/>
      <c r="T122" s="170"/>
      <c r="U122" s="170"/>
      <c r="AG122" s="130"/>
      <c r="AH122" s="130"/>
      <c r="AI122" s="27"/>
    </row>
    <row r="123" spans="1:35">
      <c r="A123" s="170"/>
      <c r="B123" s="169"/>
      <c r="C123" s="169"/>
      <c r="D123" s="170"/>
      <c r="E123" s="176"/>
      <c r="F123" s="176"/>
      <c r="G123" s="176"/>
      <c r="H123" s="170"/>
      <c r="I123" s="170"/>
      <c r="J123" s="170"/>
      <c r="K123" s="170"/>
      <c r="L123" s="170"/>
      <c r="M123" s="170"/>
      <c r="N123" s="170"/>
      <c r="O123" s="170"/>
      <c r="P123" s="296"/>
      <c r="Q123" s="170"/>
      <c r="R123" s="181"/>
      <c r="S123" s="181"/>
      <c r="T123" s="170"/>
      <c r="U123" s="170"/>
      <c r="AG123" s="130"/>
      <c r="AH123" s="130"/>
      <c r="AI123" s="27"/>
    </row>
    <row r="124" spans="1:35">
      <c r="A124" s="170"/>
      <c r="B124" s="169"/>
      <c r="C124" s="169"/>
      <c r="D124" s="170"/>
      <c r="E124" s="176"/>
      <c r="F124" s="176"/>
      <c r="G124" s="176"/>
      <c r="H124" s="170"/>
      <c r="I124" s="170"/>
      <c r="J124" s="170"/>
      <c r="K124" s="170"/>
      <c r="L124" s="170"/>
      <c r="M124" s="170"/>
      <c r="N124" s="170"/>
      <c r="O124" s="170"/>
      <c r="P124" s="296"/>
      <c r="Q124" s="170"/>
      <c r="R124" s="181"/>
      <c r="S124" s="181"/>
      <c r="T124" s="170"/>
      <c r="U124" s="170"/>
      <c r="AG124" s="130"/>
      <c r="AH124" s="130"/>
      <c r="AI124" s="27"/>
    </row>
    <row r="125" spans="1:35">
      <c r="A125" s="170"/>
      <c r="B125" s="169"/>
      <c r="C125" s="169"/>
      <c r="D125" s="170"/>
      <c r="E125" s="176"/>
      <c r="F125" s="176"/>
      <c r="G125" s="176"/>
      <c r="H125" s="170"/>
      <c r="I125" s="170"/>
      <c r="J125" s="170"/>
      <c r="K125" s="170"/>
      <c r="L125" s="170"/>
      <c r="M125" s="170"/>
      <c r="N125" s="170"/>
      <c r="O125" s="170"/>
      <c r="P125" s="296"/>
      <c r="Q125" s="170"/>
      <c r="R125" s="181"/>
      <c r="S125" s="181"/>
      <c r="T125" s="170"/>
      <c r="U125" s="170"/>
      <c r="AG125" s="130"/>
      <c r="AH125" s="130"/>
      <c r="AI125" s="27"/>
    </row>
    <row r="126" spans="1:35">
      <c r="A126" s="170"/>
      <c r="B126" s="169"/>
      <c r="C126" s="169"/>
      <c r="D126" s="170"/>
      <c r="E126" s="176"/>
      <c r="F126" s="176"/>
      <c r="G126" s="176"/>
      <c r="H126" s="170"/>
      <c r="I126" s="170"/>
      <c r="J126" s="170"/>
      <c r="K126" s="170"/>
      <c r="L126" s="170"/>
      <c r="M126" s="170"/>
      <c r="N126" s="170"/>
      <c r="O126" s="170"/>
      <c r="P126" s="296"/>
      <c r="Q126" s="170"/>
      <c r="R126" s="181"/>
      <c r="S126" s="181"/>
      <c r="T126" s="170"/>
      <c r="U126" s="170"/>
      <c r="AG126" s="130"/>
      <c r="AH126" s="130"/>
      <c r="AI126" s="27"/>
    </row>
    <row r="127" spans="1:35">
      <c r="A127" s="170"/>
      <c r="B127" s="169"/>
      <c r="C127" s="169"/>
      <c r="D127" s="170"/>
      <c r="E127" s="176"/>
      <c r="F127" s="176"/>
      <c r="G127" s="176"/>
      <c r="H127" s="170"/>
      <c r="I127" s="170"/>
      <c r="J127" s="170"/>
      <c r="K127" s="170"/>
      <c r="L127" s="170"/>
      <c r="M127" s="170"/>
      <c r="N127" s="170"/>
      <c r="O127" s="170"/>
      <c r="P127" s="296"/>
      <c r="Q127" s="170"/>
      <c r="R127" s="181"/>
      <c r="S127" s="181"/>
      <c r="T127" s="170"/>
      <c r="U127" s="170"/>
      <c r="AG127" s="130"/>
      <c r="AH127" s="130"/>
      <c r="AI127" s="27"/>
    </row>
    <row r="128" spans="1:35">
      <c r="A128" s="170"/>
      <c r="B128" s="169"/>
      <c r="C128" s="169"/>
      <c r="D128" s="170"/>
      <c r="E128" s="176"/>
      <c r="F128" s="176"/>
      <c r="G128" s="176"/>
      <c r="H128" s="170"/>
      <c r="I128" s="170"/>
      <c r="J128" s="170"/>
      <c r="K128" s="170"/>
      <c r="L128" s="170"/>
      <c r="M128" s="170"/>
      <c r="N128" s="170"/>
      <c r="O128" s="170"/>
      <c r="P128" s="296"/>
      <c r="Q128" s="170"/>
      <c r="R128" s="181"/>
      <c r="S128" s="181"/>
      <c r="T128" s="170"/>
      <c r="U128" s="170"/>
      <c r="AG128" s="130"/>
      <c r="AH128" s="130"/>
      <c r="AI128" s="27"/>
    </row>
    <row r="129" spans="1:35">
      <c r="A129" s="170"/>
      <c r="B129" s="169"/>
      <c r="C129" s="169"/>
      <c r="D129" s="170"/>
      <c r="E129" s="176"/>
      <c r="F129" s="176"/>
      <c r="G129" s="176"/>
      <c r="H129" s="170"/>
      <c r="I129" s="170"/>
      <c r="J129" s="170"/>
      <c r="K129" s="170"/>
      <c r="L129" s="170"/>
      <c r="M129" s="170"/>
      <c r="N129" s="170"/>
      <c r="O129" s="170"/>
      <c r="P129" s="296"/>
      <c r="Q129" s="170"/>
      <c r="R129" s="181"/>
      <c r="S129" s="181"/>
      <c r="T129" s="170"/>
      <c r="U129" s="170"/>
      <c r="AG129" s="130"/>
      <c r="AH129" s="130"/>
      <c r="AI129" s="27"/>
    </row>
    <row r="130" spans="1:35">
      <c r="A130" s="170"/>
      <c r="B130" s="169"/>
      <c r="C130" s="169"/>
      <c r="D130" s="170"/>
      <c r="E130" s="176"/>
      <c r="F130" s="176"/>
      <c r="G130" s="176"/>
      <c r="H130" s="170"/>
      <c r="I130" s="170"/>
      <c r="J130" s="170"/>
      <c r="K130" s="170"/>
      <c r="L130" s="170"/>
      <c r="M130" s="170"/>
      <c r="N130" s="170"/>
      <c r="O130" s="170"/>
      <c r="P130" s="296"/>
      <c r="Q130" s="170"/>
      <c r="R130" s="181"/>
      <c r="S130" s="181"/>
      <c r="T130" s="170"/>
      <c r="U130" s="170"/>
      <c r="AG130" s="130"/>
      <c r="AH130" s="130"/>
      <c r="AI130" s="27"/>
    </row>
    <row r="131" spans="1:35">
      <c r="A131" s="170"/>
      <c r="B131" s="169"/>
      <c r="C131" s="169"/>
      <c r="D131" s="170"/>
      <c r="E131" s="176"/>
      <c r="F131" s="176"/>
      <c r="G131" s="176"/>
      <c r="H131" s="170"/>
      <c r="I131" s="170"/>
      <c r="J131" s="170"/>
      <c r="K131" s="170"/>
      <c r="L131" s="170"/>
      <c r="M131" s="170"/>
      <c r="N131" s="170"/>
      <c r="O131" s="170"/>
      <c r="P131" s="296"/>
      <c r="Q131" s="170"/>
      <c r="R131" s="181"/>
      <c r="S131" s="181"/>
      <c r="T131" s="170"/>
      <c r="U131" s="170"/>
      <c r="AG131" s="130"/>
      <c r="AH131" s="130"/>
      <c r="AI131" s="27"/>
    </row>
  </sheetData>
  <mergeCells count="80">
    <mergeCell ref="C40:C41"/>
    <mergeCell ref="B22:B24"/>
    <mergeCell ref="B72:B74"/>
    <mergeCell ref="A72:A74"/>
    <mergeCell ref="A45:A50"/>
    <mergeCell ref="B56:B71"/>
    <mergeCell ref="A56:A71"/>
    <mergeCell ref="B28:B30"/>
    <mergeCell ref="A28:A30"/>
    <mergeCell ref="A40:A41"/>
    <mergeCell ref="B40:B41"/>
    <mergeCell ref="B51:B52"/>
    <mergeCell ref="C51:C52"/>
    <mergeCell ref="A20:AP20"/>
    <mergeCell ref="N3:O3"/>
    <mergeCell ref="A19:AO19"/>
    <mergeCell ref="Q3:R3"/>
    <mergeCell ref="T3:U3"/>
    <mergeCell ref="W3:X3"/>
    <mergeCell ref="AS3:AS4"/>
    <mergeCell ref="A2:A4"/>
    <mergeCell ref="B2:B4"/>
    <mergeCell ref="C2:C4"/>
    <mergeCell ref="Z3:AA3"/>
    <mergeCell ref="AC3:AD3"/>
    <mergeCell ref="E3:G3"/>
    <mergeCell ref="AR3:AR5"/>
    <mergeCell ref="H3:I3"/>
    <mergeCell ref="A5:C7"/>
    <mergeCell ref="AO3:AQ3"/>
    <mergeCell ref="AI3:AJ3"/>
    <mergeCell ref="AL3:AM3"/>
    <mergeCell ref="D2:D4"/>
    <mergeCell ref="K3:L3"/>
    <mergeCell ref="AF3:AG3"/>
    <mergeCell ref="B75:B76"/>
    <mergeCell ref="C75:C76"/>
    <mergeCell ref="A94:V94"/>
    <mergeCell ref="A98:C98"/>
    <mergeCell ref="A95:C97"/>
    <mergeCell ref="A92:C93"/>
    <mergeCell ref="C86:C91"/>
    <mergeCell ref="Z110:AC110"/>
    <mergeCell ref="Z112:AC112"/>
    <mergeCell ref="A99:C101"/>
    <mergeCell ref="A102:C104"/>
    <mergeCell ref="A105:C107"/>
    <mergeCell ref="B108:C108"/>
    <mergeCell ref="A120:U120"/>
    <mergeCell ref="A9:C14"/>
    <mergeCell ref="A15:C18"/>
    <mergeCell ref="C22:C24"/>
    <mergeCell ref="A22:A24"/>
    <mergeCell ref="A53:C55"/>
    <mergeCell ref="C28:C30"/>
    <mergeCell ref="A25:A27"/>
    <mergeCell ref="B25:B27"/>
    <mergeCell ref="C25:C27"/>
    <mergeCell ref="A83:C85"/>
    <mergeCell ref="B89:B91"/>
    <mergeCell ref="A89:A91"/>
    <mergeCell ref="B86:B88"/>
    <mergeCell ref="C56:C71"/>
    <mergeCell ref="C34:C39"/>
    <mergeCell ref="AR89:AR91"/>
    <mergeCell ref="AR75:AR76"/>
    <mergeCell ref="C31:C33"/>
    <mergeCell ref="A31:A39"/>
    <mergeCell ref="B31:B39"/>
    <mergeCell ref="B48:B50"/>
    <mergeCell ref="AR72:AR74"/>
    <mergeCell ref="A86:A88"/>
    <mergeCell ref="B80:B82"/>
    <mergeCell ref="C80:C82"/>
    <mergeCell ref="A80:A82"/>
    <mergeCell ref="A42:C43"/>
    <mergeCell ref="C45:C50"/>
    <mergeCell ref="A77:C79"/>
    <mergeCell ref="C72:C74"/>
    <mergeCell ref="A75:A76"/>
  </mergeCells>
  <conditionalFormatting sqref="AT5 CS5 ER5 GQ5">
    <cfRule type="cellIs" dxfId="1" priority="12" operator="notEqual">
      <formula>AS5</formula>
    </cfRule>
  </conditionalFormatting>
  <conditionalFormatting sqref="E97:E108 F102:AO102 F6:AQ6 AP54 H10:H12 E17:AO17 E6:E18 F7:AO7 E15:AP16 E5:AQ5 F6:F17 E44:F48 E50:F53 I102:I103 I9:I12 I15:I17 I5:I7 F53:AO53 L15:L17 L5:L7 E55:AO55 L102:L103 F97:F106 I12:AO12 F9:AP9 O15:O17 O5:O7 O102:O103 F105:AP106 G6:G16 F103:O103">
    <cfRule type="cellIs" dxfId="0" priority="13" operator="notEqual">
      <formula>#REF!</formula>
    </cfRule>
  </conditionalFormatting>
  <printOptions horizontalCentered="1"/>
  <pageMargins left="0.19685039370078741" right="0.19685039370078741" top="0.19685039370078741" bottom="0.19685039370078741" header="0.11811023622047245" footer="0.11811023622047245"/>
  <pageSetup paperSize="9" scale="27" fitToHeight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S43"/>
  <sheetViews>
    <sheetView zoomScale="85" zoomScaleNormal="85" workbookViewId="0">
      <pane xSplit="4" topLeftCell="E1" activePane="topRight" state="frozen"/>
      <selection pane="topRight" activeCell="R16" sqref="R16"/>
    </sheetView>
  </sheetViews>
  <sheetFormatPr defaultColWidth="9.109375" defaultRowHeight="13.8"/>
  <cols>
    <col min="1" max="1" width="4" style="9" customWidth="1"/>
    <col min="2" max="2" width="23.5546875" style="10" customWidth="1"/>
    <col min="3" max="3" width="14.44140625" style="10" customWidth="1"/>
    <col min="4" max="4" width="10.33203125" style="10" customWidth="1"/>
    <col min="5" max="5" width="6" style="10" customWidth="1"/>
    <col min="6" max="6" width="6.88671875" style="10" customWidth="1"/>
    <col min="7" max="7" width="4.33203125" style="10" customWidth="1"/>
    <col min="8" max="9" width="6.44140625" style="10" customWidth="1"/>
    <col min="10" max="10" width="6" style="10" customWidth="1"/>
    <col min="11" max="11" width="5.44140625" style="10" customWidth="1"/>
    <col min="12" max="12" width="6.109375" style="10" customWidth="1"/>
    <col min="13" max="13" width="5.88671875" style="10" customWidth="1"/>
    <col min="14" max="14" width="5.5546875" style="10" customWidth="1"/>
    <col min="15" max="15" width="5.44140625" style="10" customWidth="1"/>
    <col min="16" max="16" width="5" style="10" customWidth="1"/>
    <col min="17" max="18" width="6.109375" style="235" customWidth="1"/>
    <col min="19" max="19" width="5.109375" style="235" customWidth="1"/>
    <col min="20" max="20" width="5.6640625" style="235" customWidth="1"/>
    <col min="21" max="21" width="5.33203125" style="235" customWidth="1"/>
    <col min="22" max="22" width="5.109375" style="235" customWidth="1"/>
    <col min="23" max="23" width="5.6640625" style="235" customWidth="1"/>
    <col min="24" max="24" width="5.109375" style="235" customWidth="1"/>
    <col min="25" max="25" width="5.44140625" style="235" customWidth="1"/>
    <col min="26" max="26" width="5.6640625" style="235" customWidth="1"/>
    <col min="27" max="27" width="5" style="235" customWidth="1"/>
    <col min="28" max="28" width="5.44140625" style="235" customWidth="1"/>
    <col min="29" max="29" width="4.6640625" style="235" customWidth="1"/>
    <col min="30" max="30" width="4.5546875" style="235" customWidth="1"/>
    <col min="31" max="31" width="5.88671875" style="235" customWidth="1"/>
    <col min="32" max="32" width="5" style="235" customWidth="1"/>
    <col min="33" max="33" width="5.109375" style="235" customWidth="1"/>
    <col min="34" max="35" width="5" style="235" customWidth="1"/>
    <col min="36" max="36" width="5.109375" style="235" customWidth="1"/>
    <col min="37" max="37" width="2.6640625" style="235" bestFit="1" customWidth="1"/>
    <col min="38" max="38" width="4.6640625" style="235" customWidth="1"/>
    <col min="39" max="39" width="6" style="10" customWidth="1"/>
    <col min="40" max="40" width="2.6640625" style="10" bestFit="1" customWidth="1"/>
    <col min="41" max="41" width="4.88671875" style="10" customWidth="1"/>
    <col min="42" max="42" width="5.33203125" style="10" customWidth="1"/>
    <col min="43" max="43" width="2.6640625" style="10" bestFit="1" customWidth="1"/>
    <col min="44" max="16384" width="9.109375" style="10"/>
  </cols>
  <sheetData>
    <row r="1" spans="1:71">
      <c r="AF1" s="360" t="s">
        <v>52</v>
      </c>
      <c r="AG1" s="360"/>
      <c r="AH1" s="360"/>
      <c r="AI1" s="360"/>
      <c r="AJ1" s="360"/>
      <c r="AK1" s="360"/>
      <c r="AL1" s="360"/>
      <c r="AM1" s="360"/>
      <c r="AN1" s="360"/>
    </row>
    <row r="2" spans="1:71" s="201" customFormat="1" ht="18" customHeight="1">
      <c r="A2" s="361" t="s">
        <v>53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361"/>
      <c r="AF2" s="361"/>
      <c r="AG2" s="361"/>
      <c r="AH2" s="361"/>
      <c r="AI2" s="361"/>
      <c r="AJ2" s="361"/>
      <c r="AK2" s="361"/>
      <c r="AL2" s="361"/>
      <c r="AM2" s="361"/>
      <c r="AN2" s="361"/>
      <c r="AO2" s="361"/>
      <c r="AP2" s="200"/>
      <c r="AQ2" s="200"/>
    </row>
    <row r="3" spans="1:71" s="201" customFormat="1" ht="42" customHeight="1">
      <c r="A3" s="202"/>
      <c r="B3" s="202"/>
      <c r="C3" s="202"/>
      <c r="D3" s="362" t="s">
        <v>96</v>
      </c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02"/>
      <c r="AN3" s="202"/>
      <c r="AO3" s="202"/>
      <c r="AP3" s="200"/>
      <c r="AQ3" s="200"/>
    </row>
    <row r="4" spans="1:71" s="11" customFormat="1" ht="13.2">
      <c r="A4" s="203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</row>
    <row r="5" spans="1:71" s="11" customFormat="1" ht="12.75" customHeight="1">
      <c r="A5" s="363" t="s">
        <v>0</v>
      </c>
      <c r="B5" s="363" t="s">
        <v>29</v>
      </c>
      <c r="C5" s="363" t="s">
        <v>54</v>
      </c>
      <c r="D5" s="363" t="s">
        <v>93</v>
      </c>
      <c r="E5" s="363" t="s">
        <v>93</v>
      </c>
      <c r="F5" s="363"/>
      <c r="G5" s="363"/>
      <c r="H5" s="363" t="s">
        <v>55</v>
      </c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3"/>
      <c r="AC5" s="363"/>
      <c r="AD5" s="363"/>
      <c r="AE5" s="363"/>
      <c r="AF5" s="363"/>
      <c r="AG5" s="363"/>
      <c r="AH5" s="363"/>
      <c r="AI5" s="363"/>
      <c r="AJ5" s="363"/>
      <c r="AK5" s="363"/>
      <c r="AL5" s="363"/>
      <c r="AM5" s="363"/>
      <c r="AN5" s="363"/>
      <c r="AO5" s="363"/>
      <c r="AP5" s="363"/>
      <c r="AQ5" s="363"/>
    </row>
    <row r="6" spans="1:71" s="11" customFormat="1" ht="66.75" customHeight="1">
      <c r="A6" s="363"/>
      <c r="B6" s="363"/>
      <c r="C6" s="363"/>
      <c r="D6" s="363"/>
      <c r="E6" s="363"/>
      <c r="F6" s="363"/>
      <c r="G6" s="363"/>
      <c r="H6" s="364" t="s">
        <v>2</v>
      </c>
      <c r="I6" s="364"/>
      <c r="J6" s="364"/>
      <c r="K6" s="364" t="s">
        <v>3</v>
      </c>
      <c r="L6" s="364"/>
      <c r="M6" s="364"/>
      <c r="N6" s="364" t="s">
        <v>4</v>
      </c>
      <c r="O6" s="364"/>
      <c r="P6" s="364"/>
      <c r="Q6" s="367" t="s">
        <v>5</v>
      </c>
      <c r="R6" s="367"/>
      <c r="S6" s="367"/>
      <c r="T6" s="367" t="s">
        <v>6</v>
      </c>
      <c r="U6" s="367"/>
      <c r="V6" s="367"/>
      <c r="W6" s="367" t="s">
        <v>7</v>
      </c>
      <c r="X6" s="367"/>
      <c r="Y6" s="367"/>
      <c r="Z6" s="367" t="s">
        <v>8</v>
      </c>
      <c r="AA6" s="367"/>
      <c r="AB6" s="367"/>
      <c r="AC6" s="367" t="s">
        <v>9</v>
      </c>
      <c r="AD6" s="367"/>
      <c r="AE6" s="367"/>
      <c r="AF6" s="367" t="s">
        <v>10</v>
      </c>
      <c r="AG6" s="367"/>
      <c r="AH6" s="367"/>
      <c r="AI6" s="367" t="s">
        <v>11</v>
      </c>
      <c r="AJ6" s="367"/>
      <c r="AK6" s="367"/>
      <c r="AL6" s="364" t="s">
        <v>12</v>
      </c>
      <c r="AM6" s="364"/>
      <c r="AN6" s="364"/>
      <c r="AO6" s="364" t="s">
        <v>13</v>
      </c>
      <c r="AP6" s="364"/>
      <c r="AQ6" s="364"/>
    </row>
    <row r="7" spans="1:71" s="12" customFormat="1" ht="26.4">
      <c r="A7" s="23"/>
      <c r="B7" s="23"/>
      <c r="C7" s="23"/>
      <c r="D7" s="23"/>
      <c r="E7" s="195" t="s">
        <v>15</v>
      </c>
      <c r="F7" s="195" t="s">
        <v>16</v>
      </c>
      <c r="G7" s="195" t="s">
        <v>14</v>
      </c>
      <c r="H7" s="195" t="s">
        <v>15</v>
      </c>
      <c r="I7" s="195" t="s">
        <v>16</v>
      </c>
      <c r="J7" s="195" t="s">
        <v>14</v>
      </c>
      <c r="K7" s="195" t="s">
        <v>15</v>
      </c>
      <c r="L7" s="195" t="s">
        <v>16</v>
      </c>
      <c r="M7" s="195" t="s">
        <v>14</v>
      </c>
      <c r="N7" s="195" t="s">
        <v>15</v>
      </c>
      <c r="O7" s="195" t="s">
        <v>16</v>
      </c>
      <c r="P7" s="195" t="s">
        <v>14</v>
      </c>
      <c r="Q7" s="238" t="s">
        <v>15</v>
      </c>
      <c r="R7" s="238" t="s">
        <v>16</v>
      </c>
      <c r="S7" s="238" t="s">
        <v>14</v>
      </c>
      <c r="T7" s="238" t="s">
        <v>15</v>
      </c>
      <c r="U7" s="238" t="s">
        <v>16</v>
      </c>
      <c r="V7" s="238" t="s">
        <v>14</v>
      </c>
      <c r="W7" s="238" t="s">
        <v>15</v>
      </c>
      <c r="X7" s="238" t="s">
        <v>16</v>
      </c>
      <c r="Y7" s="238" t="s">
        <v>14</v>
      </c>
      <c r="Z7" s="238" t="s">
        <v>15</v>
      </c>
      <c r="AA7" s="238" t="s">
        <v>16</v>
      </c>
      <c r="AB7" s="238" t="s">
        <v>14</v>
      </c>
      <c r="AC7" s="238" t="s">
        <v>15</v>
      </c>
      <c r="AD7" s="238" t="s">
        <v>16</v>
      </c>
      <c r="AE7" s="238" t="s">
        <v>14</v>
      </c>
      <c r="AF7" s="238" t="s">
        <v>15</v>
      </c>
      <c r="AG7" s="238" t="s">
        <v>16</v>
      </c>
      <c r="AH7" s="238" t="s">
        <v>14</v>
      </c>
      <c r="AI7" s="238" t="s">
        <v>15</v>
      </c>
      <c r="AJ7" s="238" t="s">
        <v>16</v>
      </c>
      <c r="AK7" s="238" t="s">
        <v>14</v>
      </c>
      <c r="AL7" s="238" t="s">
        <v>15</v>
      </c>
      <c r="AM7" s="195" t="s">
        <v>16</v>
      </c>
      <c r="AN7" s="195" t="s">
        <v>14</v>
      </c>
      <c r="AO7" s="195" t="s">
        <v>15</v>
      </c>
      <c r="AP7" s="195" t="s">
        <v>16</v>
      </c>
      <c r="AQ7" s="195" t="s">
        <v>14</v>
      </c>
    </row>
    <row r="8" spans="1:71" s="14" customFormat="1" ht="64.5" customHeight="1">
      <c r="A8" s="231">
        <v>1</v>
      </c>
      <c r="B8" s="13" t="s">
        <v>56</v>
      </c>
      <c r="C8" s="281">
        <v>145</v>
      </c>
      <c r="D8" s="281">
        <v>170</v>
      </c>
      <c r="E8" s="281">
        <v>170</v>
      </c>
      <c r="F8" s="232"/>
      <c r="G8" s="15"/>
      <c r="H8" s="15">
        <v>0</v>
      </c>
      <c r="I8" s="15">
        <v>0</v>
      </c>
      <c r="J8" s="15"/>
      <c r="K8" s="15">
        <v>0</v>
      </c>
      <c r="L8" s="15">
        <v>0</v>
      </c>
      <c r="M8" s="15"/>
      <c r="N8" s="15">
        <v>0</v>
      </c>
      <c r="O8" s="15">
        <v>0</v>
      </c>
      <c r="P8" s="15"/>
      <c r="Q8" s="239">
        <v>12</v>
      </c>
      <c r="R8" s="239"/>
      <c r="S8" s="239"/>
      <c r="T8" s="239">
        <v>70</v>
      </c>
      <c r="U8" s="239"/>
      <c r="V8" s="239"/>
      <c r="W8" s="239">
        <v>61</v>
      </c>
      <c r="X8" s="239"/>
      <c r="Y8" s="239"/>
      <c r="Z8" s="239">
        <v>15</v>
      </c>
      <c r="AA8" s="239"/>
      <c r="AB8" s="239"/>
      <c r="AC8" s="239">
        <v>9</v>
      </c>
      <c r="AD8" s="239"/>
      <c r="AE8" s="239"/>
      <c r="AF8" s="239">
        <v>2</v>
      </c>
      <c r="AG8" s="239"/>
      <c r="AH8" s="239"/>
      <c r="AI8" s="239"/>
      <c r="AJ8" s="239"/>
      <c r="AK8" s="239"/>
      <c r="AL8" s="239">
        <v>1</v>
      </c>
      <c r="AM8" s="15"/>
      <c r="AN8" s="15"/>
      <c r="AO8" s="15"/>
      <c r="AP8" s="15"/>
      <c r="AQ8" s="15"/>
    </row>
    <row r="9" spans="1:71" s="14" customFormat="1" ht="53.25" customHeight="1">
      <c r="A9" s="231">
        <v>2</v>
      </c>
      <c r="B9" s="234" t="s">
        <v>59</v>
      </c>
      <c r="C9" s="281">
        <v>14</v>
      </c>
      <c r="D9" s="281">
        <v>19</v>
      </c>
      <c r="E9" s="281">
        <v>19</v>
      </c>
      <c r="F9" s="232"/>
      <c r="G9" s="15"/>
      <c r="H9" s="15">
        <v>0</v>
      </c>
      <c r="I9" s="15">
        <v>0</v>
      </c>
      <c r="J9" s="230"/>
      <c r="K9" s="15">
        <v>0</v>
      </c>
      <c r="L9" s="15">
        <v>0</v>
      </c>
      <c r="M9" s="230"/>
      <c r="N9" s="230">
        <v>0</v>
      </c>
      <c r="O9" s="15">
        <v>0</v>
      </c>
      <c r="P9" s="15"/>
      <c r="Q9" s="240">
        <f>Q35*100/E37</f>
        <v>1.3277641005781307</v>
      </c>
      <c r="R9" s="240"/>
      <c r="S9" s="240"/>
      <c r="T9" s="240">
        <f>T35*100/E37</f>
        <v>7.7867832148488283</v>
      </c>
      <c r="U9" s="240"/>
      <c r="V9" s="240"/>
      <c r="W9" s="240">
        <f>W35*100/E37</f>
        <v>6.8352189427678347</v>
      </c>
      <c r="X9" s="240"/>
      <c r="Y9" s="240"/>
      <c r="Z9" s="240">
        <f>Z35*100/E37</f>
        <v>1.7067301042848053</v>
      </c>
      <c r="AA9" s="240"/>
      <c r="AB9" s="240"/>
      <c r="AC9" s="240">
        <f>AC35*100/E37</f>
        <v>1.0041216010622114</v>
      </c>
      <c r="AD9" s="240"/>
      <c r="AE9" s="240"/>
      <c r="AF9" s="240">
        <f>AF35*100/E37</f>
        <v>0.22406019197255955</v>
      </c>
      <c r="AG9" s="240"/>
      <c r="AH9" s="240"/>
      <c r="AI9" s="240"/>
      <c r="AJ9" s="240"/>
      <c r="AK9" s="240"/>
      <c r="AL9" s="240">
        <f>AL35*100/E37</f>
        <v>0.11341318359104866</v>
      </c>
      <c r="AM9" s="15"/>
      <c r="AN9" s="15"/>
      <c r="AO9" s="15"/>
      <c r="AP9" s="15"/>
      <c r="AQ9" s="15"/>
    </row>
    <row r="10" spans="1:71" s="14" customFormat="1" ht="63.75" customHeight="1">
      <c r="A10" s="231">
        <v>3</v>
      </c>
      <c r="B10" s="234" t="s">
        <v>58</v>
      </c>
      <c r="C10" s="281">
        <v>100</v>
      </c>
      <c r="D10" s="281">
        <v>100</v>
      </c>
      <c r="E10" s="281">
        <v>100</v>
      </c>
      <c r="F10" s="232"/>
      <c r="G10" s="15"/>
      <c r="H10" s="15">
        <v>0</v>
      </c>
      <c r="I10" s="15">
        <v>0</v>
      </c>
      <c r="J10" s="15"/>
      <c r="K10" s="15">
        <v>0</v>
      </c>
      <c r="L10" s="15">
        <v>0</v>
      </c>
      <c r="M10" s="15"/>
      <c r="N10" s="15">
        <v>0</v>
      </c>
      <c r="O10" s="15">
        <v>0</v>
      </c>
      <c r="P10" s="15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39"/>
      <c r="AL10" s="239"/>
      <c r="AM10" s="15"/>
      <c r="AN10" s="15"/>
      <c r="AO10" s="15"/>
      <c r="AP10" s="15"/>
      <c r="AQ10" s="15"/>
    </row>
    <row r="11" spans="1:71" s="14" customFormat="1" ht="111" customHeight="1">
      <c r="A11" s="231" t="s">
        <v>57</v>
      </c>
      <c r="B11" s="234" t="s">
        <v>95</v>
      </c>
      <c r="C11" s="281">
        <v>100</v>
      </c>
      <c r="D11" s="281">
        <v>100</v>
      </c>
      <c r="E11" s="281">
        <v>100</v>
      </c>
      <c r="F11" s="232"/>
      <c r="G11" s="15"/>
      <c r="H11" s="15">
        <v>0</v>
      </c>
      <c r="I11" s="15">
        <v>0</v>
      </c>
      <c r="J11" s="15"/>
      <c r="K11" s="15">
        <v>0</v>
      </c>
      <c r="L11" s="15">
        <v>0</v>
      </c>
      <c r="M11" s="15"/>
      <c r="N11" s="15">
        <v>0</v>
      </c>
      <c r="O11" s="15">
        <v>0</v>
      </c>
      <c r="P11" s="15"/>
      <c r="Q11" s="240">
        <v>0</v>
      </c>
      <c r="R11" s="240"/>
      <c r="S11" s="240"/>
      <c r="T11" s="240">
        <v>100</v>
      </c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  <c r="AH11" s="239"/>
      <c r="AI11" s="239"/>
      <c r="AJ11" s="239"/>
      <c r="AK11" s="239"/>
      <c r="AL11" s="239"/>
      <c r="AM11" s="15"/>
      <c r="AN11" s="15"/>
      <c r="AO11" s="15"/>
      <c r="AP11" s="15"/>
      <c r="AQ11" s="15"/>
    </row>
    <row r="12" spans="1:71" s="14" customFormat="1" ht="64.5" customHeight="1">
      <c r="A12" s="231">
        <v>5</v>
      </c>
      <c r="B12" s="234" t="s">
        <v>92</v>
      </c>
      <c r="C12" s="281">
        <v>100</v>
      </c>
      <c r="D12" s="281">
        <v>100</v>
      </c>
      <c r="E12" s="281">
        <v>100</v>
      </c>
      <c r="F12" s="233"/>
      <c r="G12" s="230"/>
      <c r="H12" s="15">
        <v>0</v>
      </c>
      <c r="I12" s="15">
        <v>0</v>
      </c>
      <c r="J12" s="230"/>
      <c r="K12" s="15">
        <v>0</v>
      </c>
      <c r="L12" s="15">
        <v>0</v>
      </c>
      <c r="M12" s="230"/>
      <c r="N12" s="230">
        <v>0</v>
      </c>
      <c r="O12" s="230">
        <v>0</v>
      </c>
      <c r="P12" s="15"/>
      <c r="Q12" s="241">
        <v>1.51</v>
      </c>
      <c r="R12" s="241"/>
      <c r="S12" s="241"/>
      <c r="T12" s="241">
        <v>80.98</v>
      </c>
      <c r="U12" s="241"/>
      <c r="V12" s="241"/>
      <c r="W12" s="241">
        <v>1.46</v>
      </c>
      <c r="X12" s="241"/>
      <c r="Y12" s="241"/>
      <c r="Z12" s="241">
        <v>15.3</v>
      </c>
      <c r="AA12" s="241"/>
      <c r="AB12" s="241"/>
      <c r="AC12" s="241"/>
      <c r="AD12" s="241"/>
      <c r="AE12" s="241"/>
      <c r="AF12" s="241">
        <v>0.25</v>
      </c>
      <c r="AG12" s="241"/>
      <c r="AH12" s="241"/>
      <c r="AI12" s="241">
        <v>0.5</v>
      </c>
      <c r="AJ12" s="241"/>
      <c r="AK12" s="241"/>
      <c r="AL12" s="241"/>
      <c r="AM12" s="230"/>
      <c r="AN12" s="230"/>
      <c r="AO12" s="230"/>
      <c r="AP12" s="230"/>
      <c r="AQ12" s="230"/>
    </row>
    <row r="13" spans="1:71" s="16" customFormat="1" ht="18">
      <c r="A13" s="25"/>
      <c r="B13" s="25"/>
      <c r="C13" s="25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42"/>
      <c r="R13" s="243"/>
      <c r="S13" s="243"/>
      <c r="T13" s="243"/>
      <c r="U13" s="243"/>
      <c r="V13" s="243"/>
      <c r="W13" s="242"/>
      <c r="X13" s="243"/>
      <c r="Y13" s="243"/>
      <c r="Z13" s="243"/>
      <c r="AA13" s="243"/>
      <c r="AB13" s="243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04"/>
      <c r="AN13" s="204"/>
      <c r="AO13" s="204"/>
      <c r="AP13" s="204"/>
      <c r="AQ13" s="204"/>
      <c r="AR13" s="205"/>
      <c r="AS13" s="205"/>
    </row>
    <row r="14" spans="1:71" s="17" customFormat="1" ht="14.25" customHeight="1">
      <c r="A14" s="16"/>
      <c r="B14" s="16"/>
      <c r="C14" s="16"/>
      <c r="D14" s="205" t="s">
        <v>94</v>
      </c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05"/>
      <c r="AN14" s="205"/>
      <c r="AO14" s="205"/>
      <c r="AP14" s="205"/>
      <c r="AQ14" s="205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</row>
    <row r="15" spans="1:71" s="17" customFormat="1" ht="15.6"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196"/>
      <c r="AN15" s="196"/>
      <c r="AO15" s="196"/>
      <c r="AP15" s="196"/>
      <c r="AQ15" s="196"/>
      <c r="AR15" s="18"/>
      <c r="AS15" s="18"/>
      <c r="AT15" s="18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18"/>
      <c r="BK15" s="18"/>
      <c r="BL15" s="18"/>
      <c r="BM15" s="21"/>
      <c r="BN15" s="21"/>
      <c r="BO15" s="21"/>
    </row>
    <row r="16" spans="1:71" s="17" customFormat="1" ht="18">
      <c r="A16" s="206" t="s">
        <v>119</v>
      </c>
      <c r="B16" s="207"/>
      <c r="C16" s="207"/>
      <c r="D16" s="18"/>
      <c r="E16" s="19"/>
      <c r="F16" s="19"/>
      <c r="G16" s="19"/>
      <c r="H16" s="20"/>
      <c r="I16" s="20"/>
      <c r="J16" s="20"/>
      <c r="K16" s="20"/>
      <c r="L16" s="20"/>
      <c r="M16" s="20"/>
      <c r="N16" s="20"/>
      <c r="O16" s="20"/>
      <c r="P16" s="20"/>
      <c r="Q16" s="246"/>
      <c r="R16" s="246"/>
      <c r="S16" s="246"/>
      <c r="T16" s="246"/>
      <c r="U16" s="246"/>
      <c r="V16" s="246"/>
      <c r="W16" s="246"/>
      <c r="X16" s="366" t="s">
        <v>120</v>
      </c>
      <c r="Y16" s="366"/>
      <c r="Z16" s="366"/>
      <c r="AA16" s="366"/>
      <c r="AB16" s="36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18"/>
      <c r="AN16" s="18"/>
      <c r="AO16" s="18"/>
      <c r="AP16" s="18"/>
      <c r="AQ16" s="18"/>
      <c r="AR16" s="18"/>
      <c r="AS16" s="18"/>
      <c r="AT16" s="18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18"/>
      <c r="BK16" s="18"/>
      <c r="BL16" s="18"/>
      <c r="BM16" s="21"/>
      <c r="BN16" s="21"/>
      <c r="BO16" s="21"/>
    </row>
    <row r="17" spans="1:67" s="17" customFormat="1" ht="18">
      <c r="A17" s="206"/>
      <c r="B17" s="207"/>
      <c r="C17" s="207"/>
      <c r="D17" s="18"/>
      <c r="E17" s="19"/>
      <c r="F17" s="19"/>
      <c r="G17" s="19"/>
      <c r="H17" s="20"/>
      <c r="I17" s="20"/>
      <c r="J17" s="20"/>
      <c r="K17" s="20"/>
      <c r="L17" s="20"/>
      <c r="M17" s="20"/>
      <c r="N17" s="20"/>
      <c r="O17" s="20"/>
      <c r="P17" s="20"/>
      <c r="Q17" s="246"/>
      <c r="R17" s="246"/>
      <c r="S17" s="246"/>
      <c r="T17" s="246"/>
      <c r="U17" s="246"/>
      <c r="V17" s="246"/>
      <c r="W17" s="246"/>
      <c r="X17" s="247"/>
      <c r="Y17" s="247"/>
      <c r="Z17" s="247"/>
      <c r="AA17" s="247"/>
      <c r="AB17" s="247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18"/>
      <c r="AN17" s="18"/>
      <c r="AO17" s="18"/>
      <c r="AP17" s="18"/>
      <c r="AQ17" s="18"/>
      <c r="AR17" s="18"/>
      <c r="AS17" s="18"/>
      <c r="AT17" s="18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18"/>
      <c r="BK17" s="18"/>
      <c r="BL17" s="18"/>
      <c r="BM17" s="21"/>
      <c r="BN17" s="21"/>
      <c r="BO17" s="21"/>
    </row>
    <row r="18" spans="1:67" s="17" customFormat="1" ht="18">
      <c r="A18" s="206"/>
      <c r="B18" s="207"/>
      <c r="C18" s="207"/>
      <c r="D18" s="18"/>
      <c r="E18" s="19"/>
      <c r="F18" s="19"/>
      <c r="G18" s="19"/>
      <c r="H18" s="20"/>
      <c r="I18" s="20"/>
      <c r="J18" s="20"/>
      <c r="K18" s="20"/>
      <c r="L18" s="20"/>
      <c r="M18" s="20"/>
      <c r="N18" s="20"/>
      <c r="O18" s="20"/>
      <c r="P18" s="20"/>
      <c r="Q18" s="246"/>
      <c r="R18" s="246"/>
      <c r="S18" s="246"/>
      <c r="T18" s="246"/>
      <c r="U18" s="246"/>
      <c r="V18" s="246"/>
      <c r="W18" s="246"/>
      <c r="X18" s="247"/>
      <c r="Y18" s="247"/>
      <c r="Z18" s="247"/>
      <c r="AA18" s="247"/>
      <c r="AB18" s="247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18"/>
      <c r="AN18" s="18"/>
      <c r="AO18" s="18"/>
      <c r="AP18" s="18"/>
      <c r="AQ18" s="18"/>
      <c r="AR18" s="18"/>
      <c r="AS18" s="18"/>
      <c r="AT18" s="18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18"/>
      <c r="BK18" s="18"/>
      <c r="BL18" s="18"/>
      <c r="BM18" s="21"/>
      <c r="BN18" s="21"/>
      <c r="BO18" s="21"/>
    </row>
    <row r="19" spans="1:67" s="17" customFormat="1" ht="18">
      <c r="A19" s="206"/>
      <c r="B19" s="207"/>
      <c r="C19" s="207"/>
      <c r="D19" s="18"/>
      <c r="E19" s="19"/>
      <c r="F19" s="19"/>
      <c r="G19" s="19"/>
      <c r="H19" s="20"/>
      <c r="I19" s="20"/>
      <c r="J19" s="20"/>
      <c r="K19" s="20"/>
      <c r="L19" s="20"/>
      <c r="M19" s="20"/>
      <c r="N19" s="20"/>
      <c r="O19" s="20"/>
      <c r="P19" s="20"/>
      <c r="Q19" s="246"/>
      <c r="R19" s="246"/>
      <c r="S19" s="246"/>
      <c r="T19" s="246"/>
      <c r="U19" s="246"/>
      <c r="V19" s="246"/>
      <c r="W19" s="246"/>
      <c r="X19" s="247"/>
      <c r="Y19" s="247"/>
      <c r="Z19" s="247"/>
      <c r="AA19" s="247"/>
      <c r="AB19" s="247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18"/>
      <c r="AN19" s="18"/>
      <c r="AO19" s="18"/>
      <c r="AP19" s="18"/>
      <c r="AQ19" s="18"/>
      <c r="AR19" s="18"/>
      <c r="AS19" s="18"/>
      <c r="AT19" s="18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18"/>
      <c r="BK19" s="18"/>
      <c r="BL19" s="18"/>
      <c r="BM19" s="21"/>
      <c r="BN19" s="21"/>
      <c r="BO19" s="21"/>
    </row>
    <row r="20" spans="1:67" s="11" customFormat="1" ht="18">
      <c r="A20" s="206"/>
      <c r="B20" s="207"/>
      <c r="C20" s="207"/>
      <c r="D20" s="18"/>
      <c r="E20" s="19"/>
      <c r="F20" s="19"/>
      <c r="G20" s="19"/>
      <c r="H20" s="20"/>
      <c r="I20" s="20"/>
      <c r="J20" s="20"/>
      <c r="K20" s="20"/>
      <c r="L20" s="20"/>
      <c r="M20" s="20"/>
      <c r="N20" s="20"/>
      <c r="O20" s="20"/>
      <c r="P20" s="20"/>
      <c r="Q20" s="246"/>
      <c r="R20" s="246"/>
      <c r="S20" s="246"/>
      <c r="T20" s="246"/>
      <c r="U20" s="246"/>
      <c r="V20" s="246"/>
      <c r="W20" s="246"/>
      <c r="X20" s="247"/>
      <c r="Y20" s="247"/>
      <c r="Z20" s="247"/>
      <c r="AA20" s="247"/>
      <c r="AB20" s="247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18"/>
      <c r="AN20" s="18"/>
      <c r="AO20" s="18"/>
      <c r="AP20" s="18"/>
      <c r="AQ20" s="18"/>
    </row>
    <row r="21" spans="1:67" ht="15.6">
      <c r="A21" s="208"/>
      <c r="B21" s="16"/>
      <c r="C21" s="205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7"/>
      <c r="AH21" s="237"/>
      <c r="AI21" s="237"/>
      <c r="AJ21" s="237"/>
      <c r="AK21" s="237"/>
      <c r="AL21" s="237"/>
      <c r="AM21" s="11"/>
      <c r="AN21" s="11"/>
      <c r="AO21" s="11"/>
      <c r="AP21" s="11"/>
      <c r="AQ21" s="11"/>
    </row>
    <row r="22" spans="1:67" ht="15.6">
      <c r="A22" s="365"/>
      <c r="B22" s="365"/>
      <c r="C22" s="365"/>
    </row>
    <row r="23" spans="1:67" ht="15.6">
      <c r="A23" s="196"/>
      <c r="B23" s="18"/>
      <c r="C23" s="18"/>
    </row>
    <row r="24" spans="1:67">
      <c r="A24" s="22"/>
      <c r="B24" s="11"/>
      <c r="C24" s="11"/>
    </row>
    <row r="33" spans="5:38">
      <c r="E33" s="209"/>
    </row>
    <row r="35" spans="5:38">
      <c r="E35" s="24">
        <f>Q35+T35+W35+Z35+AC35+AF35+AL35</f>
        <v>6868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8">
        <v>480</v>
      </c>
      <c r="R35" s="248"/>
      <c r="S35" s="248"/>
      <c r="T35" s="248">
        <v>2815</v>
      </c>
      <c r="U35" s="248"/>
      <c r="V35" s="248"/>
      <c r="W35" s="248">
        <v>2471</v>
      </c>
      <c r="X35" s="248"/>
      <c r="Y35" s="248"/>
      <c r="Z35" s="248">
        <v>617</v>
      </c>
      <c r="AA35" s="248"/>
      <c r="AB35" s="248"/>
      <c r="AC35" s="248">
        <v>363</v>
      </c>
      <c r="AD35" s="248"/>
      <c r="AE35" s="248"/>
      <c r="AF35" s="248">
        <v>81</v>
      </c>
      <c r="AG35" s="248"/>
      <c r="AH35" s="248"/>
      <c r="AI35" s="248"/>
      <c r="AL35" s="249">
        <v>41</v>
      </c>
    </row>
    <row r="37" spans="5:38">
      <c r="E37" s="209">
        <v>36151</v>
      </c>
    </row>
    <row r="43" spans="5:38">
      <c r="AL43" s="249"/>
    </row>
  </sheetData>
  <mergeCells count="23">
    <mergeCell ref="A22:C22"/>
    <mergeCell ref="X16:AB16"/>
    <mergeCell ref="AC6:AE6"/>
    <mergeCell ref="AF6:AH6"/>
    <mergeCell ref="AI6:AK6"/>
    <mergeCell ref="K6:M6"/>
    <mergeCell ref="N6:P6"/>
    <mergeCell ref="Q6:S6"/>
    <mergeCell ref="T6:V6"/>
    <mergeCell ref="W6:Y6"/>
    <mergeCell ref="Z6:AB6"/>
    <mergeCell ref="AF1:AN1"/>
    <mergeCell ref="A2:AO2"/>
    <mergeCell ref="D3:Z3"/>
    <mergeCell ref="A5:A6"/>
    <mergeCell ref="B5:B6"/>
    <mergeCell ref="C5:C6"/>
    <mergeCell ref="D5:D6"/>
    <mergeCell ref="E5:G6"/>
    <mergeCell ref="H5:AQ5"/>
    <mergeCell ref="H6:J6"/>
    <mergeCell ref="AL6:AN6"/>
    <mergeCell ref="AO6:AQ6"/>
  </mergeCells>
  <pageMargins left="0.27559055118110237" right="0.19685039370078741" top="0.74803149606299213" bottom="0.74803149606299213" header="0.31496062992125984" footer="0.31496062992125984"/>
  <pageSetup paperSize="9" scale="5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2"/>
  <sheetViews>
    <sheetView topLeftCell="A7" workbookViewId="0">
      <selection activeCell="B10" sqref="B10"/>
    </sheetView>
  </sheetViews>
  <sheetFormatPr defaultColWidth="9.44140625" defaultRowHeight="22.8"/>
  <cols>
    <col min="1" max="1" width="5.5546875" style="261" customWidth="1"/>
    <col min="2" max="2" width="43.88671875" style="262" customWidth="1"/>
    <col min="3" max="3" width="116.44140625" style="275" customWidth="1"/>
    <col min="4" max="16384" width="9.44140625" style="262"/>
  </cols>
  <sheetData>
    <row r="1" spans="1:3" ht="18.75" customHeight="1">
      <c r="B1" s="370" t="s">
        <v>118</v>
      </c>
      <c r="C1" s="370"/>
    </row>
    <row r="2" spans="1:3" ht="22.5" customHeight="1">
      <c r="A2" s="263"/>
      <c r="B2" s="371" t="s">
        <v>117</v>
      </c>
      <c r="C2" s="371"/>
    </row>
    <row r="3" spans="1:3" ht="39" customHeight="1">
      <c r="A3" s="264"/>
      <c r="B3" s="372" t="s">
        <v>97</v>
      </c>
      <c r="C3" s="372"/>
    </row>
    <row r="4" spans="1:3" ht="43.5" customHeight="1">
      <c r="A4" s="250" t="s">
        <v>98</v>
      </c>
      <c r="B4" s="251" t="s">
        <v>99</v>
      </c>
      <c r="C4" s="252" t="s">
        <v>114</v>
      </c>
    </row>
    <row r="5" spans="1:3" ht="46.5" customHeight="1">
      <c r="A5" s="253" t="s">
        <v>100</v>
      </c>
      <c r="B5" s="254" t="s">
        <v>101</v>
      </c>
      <c r="C5" s="255"/>
    </row>
    <row r="6" spans="1:3" ht="23.25" customHeight="1">
      <c r="A6" s="253" t="s">
        <v>102</v>
      </c>
      <c r="B6" s="254" t="s">
        <v>103</v>
      </c>
      <c r="C6" s="256">
        <v>3722.29</v>
      </c>
    </row>
    <row r="7" spans="1:3" ht="21.75" customHeight="1">
      <c r="A7" s="253" t="s">
        <v>104</v>
      </c>
      <c r="B7" s="254" t="s">
        <v>105</v>
      </c>
      <c r="C7" s="255">
        <v>3</v>
      </c>
    </row>
    <row r="8" spans="1:3" ht="56.25" customHeight="1">
      <c r="A8" s="253" t="s">
        <v>106</v>
      </c>
      <c r="B8" s="257" t="s">
        <v>107</v>
      </c>
      <c r="C8" s="256"/>
    </row>
    <row r="9" spans="1:3" ht="81.75" customHeight="1">
      <c r="A9" s="258" t="s">
        <v>108</v>
      </c>
      <c r="B9" s="259" t="s">
        <v>109</v>
      </c>
      <c r="C9" s="260"/>
    </row>
    <row r="10" spans="1:3" ht="285.75" customHeight="1">
      <c r="A10" s="253" t="s">
        <v>110</v>
      </c>
      <c r="B10" s="255" t="s">
        <v>111</v>
      </c>
      <c r="C10" s="255" t="s">
        <v>122</v>
      </c>
    </row>
    <row r="11" spans="1:3" ht="73.5" customHeight="1">
      <c r="A11" s="373" t="s">
        <v>112</v>
      </c>
      <c r="B11" s="376" t="s">
        <v>113</v>
      </c>
      <c r="C11" s="255" t="s">
        <v>114</v>
      </c>
    </row>
    <row r="12" spans="1:3" ht="24.75" customHeight="1">
      <c r="A12" s="374"/>
      <c r="B12" s="377"/>
      <c r="C12" s="255" t="s">
        <v>114</v>
      </c>
    </row>
    <row r="13" spans="1:3" ht="29.25" customHeight="1">
      <c r="A13" s="375"/>
      <c r="B13" s="255" t="s">
        <v>115</v>
      </c>
      <c r="C13" s="255" t="s">
        <v>114</v>
      </c>
    </row>
    <row r="14" spans="1:3" ht="52.5" customHeight="1">
      <c r="A14" s="265"/>
      <c r="B14" s="266"/>
      <c r="C14" s="266"/>
    </row>
    <row r="15" spans="1:3" ht="14.25" customHeight="1">
      <c r="A15" s="267"/>
      <c r="B15" s="268"/>
      <c r="C15" s="266"/>
    </row>
    <row r="16" spans="1:3" ht="55.5" customHeight="1">
      <c r="A16" s="378" t="s">
        <v>123</v>
      </c>
      <c r="B16" s="379"/>
      <c r="C16" s="269" t="s">
        <v>120</v>
      </c>
    </row>
    <row r="17" spans="1:3" ht="12.75" customHeight="1">
      <c r="A17" s="270"/>
      <c r="B17" s="271"/>
      <c r="C17" s="271"/>
    </row>
    <row r="18" spans="1:3" ht="27" customHeight="1">
      <c r="A18" s="368" t="s">
        <v>48</v>
      </c>
      <c r="B18" s="368"/>
      <c r="C18" s="272"/>
    </row>
    <row r="19" spans="1:3" ht="72.75" customHeight="1">
      <c r="A19" s="369" t="s">
        <v>125</v>
      </c>
      <c r="B19" s="369"/>
      <c r="C19" s="273" t="s">
        <v>126</v>
      </c>
    </row>
    <row r="20" spans="1:3">
      <c r="A20" s="274" t="s">
        <v>116</v>
      </c>
    </row>
    <row r="21" spans="1:3">
      <c r="A21" s="276"/>
    </row>
    <row r="22" spans="1:3">
      <c r="A22" s="277"/>
    </row>
  </sheetData>
  <mergeCells count="8">
    <mergeCell ref="A18:B18"/>
    <mergeCell ref="A19:B19"/>
    <mergeCell ref="B1:C1"/>
    <mergeCell ref="B2:C2"/>
    <mergeCell ref="B3:C3"/>
    <mergeCell ref="A11:A13"/>
    <mergeCell ref="B11:B12"/>
    <mergeCell ref="A16:B16"/>
  </mergeCells>
  <pageMargins left="0.70866141732283472" right="0.70866141732283472" top="0.74803149606299213" bottom="0.74803149606299213" header="0.31496062992125984" footer="0.31496062992125984"/>
  <pageSetup paperSize="9" scale="5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Титул</vt:lpstr>
      <vt:lpstr>финансирование мероприятий</vt:lpstr>
      <vt:lpstr>Показатели таб. 4</vt:lpstr>
      <vt:lpstr>пояснит.записка</vt:lpstr>
      <vt:lpstr>'финансирование мероприятий'!Заголовки_для_печати</vt:lpstr>
      <vt:lpstr>Титул!Область_печати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TureyskayEE</dc:creator>
  <cp:lastModifiedBy>RamazanovaEN</cp:lastModifiedBy>
  <cp:lastPrinted>2018-04-04T05:30:56Z</cp:lastPrinted>
  <dcterms:created xsi:type="dcterms:W3CDTF">2012-04-09T03:09:53Z</dcterms:created>
  <dcterms:modified xsi:type="dcterms:W3CDTF">2018-04-05T11:24:09Z</dcterms:modified>
</cp:coreProperties>
</file>